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ate1904="1" autoCompressPictures="0" defaultThemeVersion="124226"/>
  <bookViews>
    <workbookView xWindow="1110" yWindow="120" windowWidth="18720" windowHeight="8985" tabRatio="786"/>
  </bookViews>
  <sheets>
    <sheet name="Jan" sheetId="1" r:id="rId1"/>
    <sheet name="Febr" sheetId="2" r:id="rId2"/>
    <sheet name="Mars" sheetId="3" r:id="rId3"/>
    <sheet name="April" sheetId="4" r:id="rId4"/>
    <sheet name="Maj" sheetId="5" r:id="rId5"/>
    <sheet name="Juni" sheetId="6" r:id="rId6"/>
    <sheet name="Juli" sheetId="7" r:id="rId7"/>
    <sheet name="Aug" sheetId="8" r:id="rId8"/>
    <sheet name="Sept" sheetId="9" r:id="rId9"/>
    <sheet name="Okt" sheetId="10" r:id="rId10"/>
    <sheet name="Nov" sheetId="11" r:id="rId11"/>
    <sheet name="Dec" sheetId="12" r:id="rId12"/>
  </sheets>
  <externalReferences>
    <externalReference r:id="rId13"/>
  </externalReferences>
  <definedNames>
    <definedName name="_xlnm.Print_Area" localSheetId="3">April!$A$1:$H$51</definedName>
    <definedName name="_xlnm.Print_Area" localSheetId="7">Aug!$A$1:$I$51</definedName>
    <definedName name="_xlnm.Print_Area" localSheetId="11">Dec!$A$1:$H$52</definedName>
    <definedName name="_xlnm.Print_Area" localSheetId="1">Febr!$A$1:$I$51</definedName>
    <definedName name="_xlnm.Print_Area" localSheetId="0">Jan!$A$1:$H$51</definedName>
    <definedName name="_xlnm.Print_Area" localSheetId="6">Juli!$A$1:$I$51</definedName>
    <definedName name="_xlnm.Print_Area" localSheetId="5">Juni!$A$1:$I$51</definedName>
    <definedName name="_xlnm.Print_Area" localSheetId="4">Maj!$A$1:$H$51</definedName>
    <definedName name="_xlnm.Print_Area" localSheetId="2">Mars!$A$1:$I$51</definedName>
    <definedName name="_xlnm.Print_Area" localSheetId="10">Nov!$A$1:$I$52</definedName>
    <definedName name="_xlnm.Print_Area" localSheetId="9">Okt!$A$1:$I$52</definedName>
    <definedName name="_xlnm.Print_Area" localSheetId="8">Sept!$A$1:$I$52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36" i="10"/>
  <c r="H36" s="1"/>
  <c r="F11" i="1"/>
  <c r="H9" i="12"/>
  <c r="H11"/>
  <c r="H18"/>
  <c r="H26"/>
  <c r="H31"/>
  <c r="H32"/>
  <c r="F8"/>
  <c r="H8" s="1"/>
  <c r="F9"/>
  <c r="F10"/>
  <c r="H10" s="1"/>
  <c r="F11"/>
  <c r="F12"/>
  <c r="H12" s="1"/>
  <c r="F13"/>
  <c r="H13" s="1"/>
  <c r="F14"/>
  <c r="H14" s="1"/>
  <c r="F15"/>
  <c r="H15" s="1"/>
  <c r="F16"/>
  <c r="H16" s="1"/>
  <c r="F17"/>
  <c r="H17" s="1"/>
  <c r="F18"/>
  <c r="F19"/>
  <c r="H19" s="1"/>
  <c r="F20"/>
  <c r="H20" s="1"/>
  <c r="F21"/>
  <c r="H21" s="1"/>
  <c r="F22"/>
  <c r="H22" s="1"/>
  <c r="F23"/>
  <c r="H23" s="1"/>
  <c r="F24"/>
  <c r="H24" s="1"/>
  <c r="F25"/>
  <c r="H25" s="1"/>
  <c r="F26"/>
  <c r="F27"/>
  <c r="H27" s="1"/>
  <c r="F28"/>
  <c r="H28" s="1"/>
  <c r="F29"/>
  <c r="H29" s="1"/>
  <c r="F30"/>
  <c r="H30" s="1"/>
  <c r="F31"/>
  <c r="F32"/>
  <c r="F33"/>
  <c r="H33" s="1"/>
  <c r="F34"/>
  <c r="H34" s="1"/>
  <c r="F35"/>
  <c r="H35" s="1"/>
  <c r="F36"/>
  <c r="H36" s="1"/>
  <c r="F37"/>
  <c r="H37" s="1"/>
  <c r="H8" i="11"/>
  <c r="H7"/>
  <c r="F8"/>
  <c r="F9"/>
  <c r="H9" s="1"/>
  <c r="F10"/>
  <c r="H10" s="1"/>
  <c r="F11"/>
  <c r="H11" s="1"/>
  <c r="F12"/>
  <c r="H12" s="1"/>
  <c r="F13"/>
  <c r="H13" s="1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 s="1"/>
  <c r="F28"/>
  <c r="H28" s="1"/>
  <c r="F29"/>
  <c r="H29" s="1"/>
  <c r="F30"/>
  <c r="H30" s="1"/>
  <c r="F31"/>
  <c r="H31" s="1"/>
  <c r="F32"/>
  <c r="H32" s="1"/>
  <c r="F33"/>
  <c r="H33" s="1"/>
  <c r="F34"/>
  <c r="H34" s="1"/>
  <c r="F35"/>
  <c r="H35" s="1"/>
  <c r="F36"/>
  <c r="H36" s="1"/>
  <c r="F7"/>
  <c r="H9" i="10"/>
  <c r="H10"/>
  <c r="H16"/>
  <c r="H17"/>
  <c r="H25"/>
  <c r="H31"/>
  <c r="H37"/>
  <c r="F8"/>
  <c r="H8" s="1"/>
  <c r="F9"/>
  <c r="F10"/>
  <c r="F11"/>
  <c r="H11" s="1"/>
  <c r="F12"/>
  <c r="H12" s="1"/>
  <c r="F13"/>
  <c r="H13" s="1"/>
  <c r="F14"/>
  <c r="H14" s="1"/>
  <c r="F15"/>
  <c r="H15" s="1"/>
  <c r="F16"/>
  <c r="F17"/>
  <c r="F18"/>
  <c r="H18" s="1"/>
  <c r="F19"/>
  <c r="H19" s="1"/>
  <c r="F20"/>
  <c r="H20" s="1"/>
  <c r="F21"/>
  <c r="H21" s="1"/>
  <c r="F22"/>
  <c r="H22" s="1"/>
  <c r="F23"/>
  <c r="H23" s="1"/>
  <c r="F24"/>
  <c r="H24" s="1"/>
  <c r="F25"/>
  <c r="F26"/>
  <c r="H26" s="1"/>
  <c r="F27"/>
  <c r="H27" s="1"/>
  <c r="F28"/>
  <c r="H28" s="1"/>
  <c r="F29"/>
  <c r="H29" s="1"/>
  <c r="F30"/>
  <c r="H30" s="1"/>
  <c r="F31"/>
  <c r="F32"/>
  <c r="H32" s="1"/>
  <c r="F33"/>
  <c r="H33" s="1"/>
  <c r="F34"/>
  <c r="H34" s="1"/>
  <c r="F35"/>
  <c r="H35" s="1"/>
  <c r="F37"/>
  <c r="H12" i="9"/>
  <c r="H32"/>
  <c r="H33"/>
  <c r="F8"/>
  <c r="H8" s="1"/>
  <c r="F9"/>
  <c r="H9" s="1"/>
  <c r="F10"/>
  <c r="H10" s="1"/>
  <c r="F11"/>
  <c r="H11" s="1"/>
  <c r="F12"/>
  <c r="F13"/>
  <c r="H13" s="1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 s="1"/>
  <c r="F28"/>
  <c r="H28" s="1"/>
  <c r="F29"/>
  <c r="H29" s="1"/>
  <c r="F30"/>
  <c r="H30" s="1"/>
  <c r="F31"/>
  <c r="H31" s="1"/>
  <c r="F32"/>
  <c r="F33"/>
  <c r="F34"/>
  <c r="H34" s="1"/>
  <c r="F35"/>
  <c r="H35" s="1"/>
  <c r="F36"/>
  <c r="H36" s="1"/>
  <c r="H8" i="8"/>
  <c r="H9"/>
  <c r="H29"/>
  <c r="H30"/>
  <c r="F8"/>
  <c r="F9"/>
  <c r="F10"/>
  <c r="H10" s="1"/>
  <c r="F11"/>
  <c r="H11" s="1"/>
  <c r="F12"/>
  <c r="H12" s="1"/>
  <c r="F13"/>
  <c r="H13" s="1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 s="1"/>
  <c r="F28"/>
  <c r="H28" s="1"/>
  <c r="F29"/>
  <c r="F30"/>
  <c r="F31"/>
  <c r="H31" s="1"/>
  <c r="F32"/>
  <c r="H32" s="1"/>
  <c r="F33"/>
  <c r="H33" s="1"/>
  <c r="F34"/>
  <c r="H34" s="1"/>
  <c r="F35"/>
  <c r="H35" s="1"/>
  <c r="F36"/>
  <c r="H36" s="1"/>
  <c r="F37"/>
  <c r="H37" s="1"/>
  <c r="H25" i="7"/>
  <c r="H32"/>
  <c r="F8"/>
  <c r="H8" s="1"/>
  <c r="F9"/>
  <c r="H9" s="1"/>
  <c r="F10"/>
  <c r="H10" s="1"/>
  <c r="F11"/>
  <c r="H11" s="1"/>
  <c r="F12"/>
  <c r="H12" s="1"/>
  <c r="F13"/>
  <c r="H13" s="1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F26"/>
  <c r="H26" s="1"/>
  <c r="F27"/>
  <c r="H27" s="1"/>
  <c r="F28"/>
  <c r="H28" s="1"/>
  <c r="F29"/>
  <c r="H29" s="1"/>
  <c r="F30"/>
  <c r="H30" s="1"/>
  <c r="F31"/>
  <c r="H31" s="1"/>
  <c r="F32"/>
  <c r="F33"/>
  <c r="H33" s="1"/>
  <c r="F34"/>
  <c r="H34" s="1"/>
  <c r="F35"/>
  <c r="H35" s="1"/>
  <c r="F36"/>
  <c r="H36" s="1"/>
  <c r="F37"/>
  <c r="H37" s="1"/>
  <c r="F36" i="6"/>
  <c r="H36" s="1"/>
  <c r="F35"/>
  <c r="H35" s="1"/>
  <c r="F32"/>
  <c r="H32" s="1"/>
  <c r="F31"/>
  <c r="H31" s="1"/>
  <c r="F30"/>
  <c r="H30" s="1"/>
  <c r="F29"/>
  <c r="H29" s="1"/>
  <c r="F28"/>
  <c r="F25"/>
  <c r="H25" s="1"/>
  <c r="F24"/>
  <c r="H24" s="1"/>
  <c r="F23"/>
  <c r="F22"/>
  <c r="H22" s="1"/>
  <c r="F21"/>
  <c r="H21" s="1"/>
  <c r="F18"/>
  <c r="F17"/>
  <c r="H17" s="1"/>
  <c r="F16"/>
  <c r="H16" s="1"/>
  <c r="F15"/>
  <c r="H15" s="1"/>
  <c r="F14"/>
  <c r="H14" s="1"/>
  <c r="F11"/>
  <c r="H11" s="1"/>
  <c r="F10"/>
  <c r="H10" s="1"/>
  <c r="F9"/>
  <c r="H9" s="1"/>
  <c r="F8"/>
  <c r="H8" s="1"/>
  <c r="H13"/>
  <c r="H18"/>
  <c r="H23"/>
  <c r="H28"/>
  <c r="F12"/>
  <c r="H12" s="1"/>
  <c r="F13"/>
  <c r="F19"/>
  <c r="H19" s="1"/>
  <c r="F20"/>
  <c r="H20" s="1"/>
  <c r="F26"/>
  <c r="H26" s="1"/>
  <c r="F27"/>
  <c r="H27" s="1"/>
  <c r="F33"/>
  <c r="H33" s="1"/>
  <c r="F34"/>
  <c r="H34" s="1"/>
  <c r="F7"/>
  <c r="H7" s="1"/>
  <c r="H18" i="5"/>
  <c r="H32"/>
  <c r="H33"/>
  <c r="H36"/>
  <c r="H37"/>
  <c r="H7"/>
  <c r="H8"/>
  <c r="H9"/>
  <c r="F15"/>
  <c r="H15" s="1"/>
  <c r="F16"/>
  <c r="H16" s="1"/>
  <c r="F17"/>
  <c r="H17" s="1"/>
  <c r="F18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 s="1"/>
  <c r="F28"/>
  <c r="H28" s="1"/>
  <c r="F29"/>
  <c r="H29" s="1"/>
  <c r="F30"/>
  <c r="H30" s="1"/>
  <c r="F31"/>
  <c r="H31" s="1"/>
  <c r="F32"/>
  <c r="F33"/>
  <c r="F34"/>
  <c r="H34" s="1"/>
  <c r="F35"/>
  <c r="H35" s="1"/>
  <c r="F36"/>
  <c r="F37"/>
  <c r="F7"/>
  <c r="F8"/>
  <c r="F9"/>
  <c r="F10"/>
  <c r="H10" s="1"/>
  <c r="H11" i="4"/>
  <c r="F9"/>
  <c r="F10"/>
  <c r="F11"/>
  <c r="F12"/>
  <c r="H12" s="1"/>
  <c r="F13"/>
  <c r="F14"/>
  <c r="F15"/>
  <c r="F16"/>
  <c r="F17"/>
  <c r="F18"/>
  <c r="H18" s="1"/>
  <c r="F19"/>
  <c r="H19" s="1"/>
  <c r="F20"/>
  <c r="F21"/>
  <c r="F22"/>
  <c r="F23"/>
  <c r="F24"/>
  <c r="H24" s="1"/>
  <c r="F25"/>
  <c r="H25" s="1"/>
  <c r="F26"/>
  <c r="H26" s="1"/>
  <c r="F27"/>
  <c r="H27" s="1"/>
  <c r="F28"/>
  <c r="F29"/>
  <c r="F30"/>
  <c r="F31"/>
  <c r="F32"/>
  <c r="H32" s="1"/>
  <c r="F33"/>
  <c r="H33" s="1"/>
  <c r="F34"/>
  <c r="F35"/>
  <c r="F36"/>
  <c r="H35" i="3"/>
  <c r="F35"/>
  <c r="F36"/>
  <c r="H36" s="1"/>
  <c r="F28"/>
  <c r="F29"/>
  <c r="H29" s="1"/>
  <c r="F21"/>
  <c r="F22"/>
  <c r="H22" s="1"/>
  <c r="F14"/>
  <c r="F15"/>
  <c r="H15" s="1"/>
  <c r="F7"/>
  <c r="F8"/>
  <c r="H8" s="1"/>
  <c r="F31" i="1"/>
  <c r="F24"/>
  <c r="F17"/>
  <c r="F10"/>
  <c r="F8"/>
  <c r="F9"/>
  <c r="F12"/>
  <c r="F13"/>
  <c r="F14"/>
  <c r="F15"/>
  <c r="F16"/>
  <c r="F18"/>
  <c r="F19"/>
  <c r="F20"/>
  <c r="F21"/>
  <c r="F22"/>
  <c r="F23"/>
  <c r="F25"/>
  <c r="F26"/>
  <c r="F27"/>
  <c r="F28"/>
  <c r="F29"/>
  <c r="F30"/>
  <c r="F32"/>
  <c r="F33"/>
  <c r="F34"/>
  <c r="F35"/>
  <c r="F36"/>
  <c r="F37"/>
  <c r="F9" i="2"/>
  <c r="H9" s="1"/>
  <c r="F10"/>
  <c r="H10" s="1"/>
  <c r="H17" i="1"/>
  <c r="G8" i="3" l="1"/>
  <c r="G15"/>
  <c r="G22"/>
  <c r="G29"/>
  <c r="F10"/>
  <c r="G32" i="1"/>
  <c r="G25"/>
  <c r="G18"/>
  <c r="G13"/>
  <c r="F9" i="3"/>
  <c r="H10" l="1"/>
  <c r="F11"/>
  <c r="H11" s="1"/>
  <c r="F12"/>
  <c r="H12" s="1"/>
  <c r="F13"/>
  <c r="H13" s="1"/>
  <c r="F16"/>
  <c r="H16" s="1"/>
  <c r="F17"/>
  <c r="H17" s="1"/>
  <c r="F18"/>
  <c r="F19"/>
  <c r="H19" s="1"/>
  <c r="F20"/>
  <c r="H20" s="1"/>
  <c r="F23"/>
  <c r="H23" s="1"/>
  <c r="F24"/>
  <c r="H24" s="1"/>
  <c r="F25"/>
  <c r="H25" s="1"/>
  <c r="F26"/>
  <c r="H26" s="1"/>
  <c r="F27"/>
  <c r="H27" s="1"/>
  <c r="F30"/>
  <c r="H30" s="1"/>
  <c r="F31"/>
  <c r="H31" s="1"/>
  <c r="F32"/>
  <c r="H32" s="1"/>
  <c r="F33"/>
  <c r="F34"/>
  <c r="H34" s="1"/>
  <c r="F37"/>
  <c r="H37" s="1"/>
  <c r="H14"/>
  <c r="H18"/>
  <c r="H28"/>
  <c r="H33"/>
  <c r="F54"/>
  <c r="E54"/>
  <c r="F53"/>
  <c r="E53"/>
  <c r="E49"/>
  <c r="E48"/>
  <c r="H40"/>
  <c r="H21"/>
  <c r="G12"/>
  <c r="C2"/>
  <c r="G23" l="1"/>
  <c r="G36"/>
  <c r="G37"/>
  <c r="G26"/>
  <c r="G32"/>
  <c r="G25"/>
  <c r="G30"/>
  <c r="G10"/>
  <c r="G33"/>
  <c r="G9"/>
  <c r="H9" s="1"/>
  <c r="H39" s="1"/>
  <c r="H43" s="1"/>
  <c r="E44"/>
  <c r="E45" s="1"/>
  <c r="E46" s="1"/>
  <c r="G31"/>
  <c r="G18"/>
  <c r="G16"/>
  <c r="G19"/>
  <c r="G11"/>
  <c r="G17"/>
  <c r="G24"/>
  <c r="F42"/>
  <c r="G41" l="1"/>
  <c r="F33" i="2"/>
  <c r="H33" s="1"/>
  <c r="F7" i="12"/>
  <c r="H7" s="1"/>
  <c r="F7" i="9"/>
  <c r="H7" s="1"/>
  <c r="F7" i="4"/>
  <c r="H7" s="1"/>
  <c r="F7" i="10"/>
  <c r="H7" s="1"/>
  <c r="F11" i="5"/>
  <c r="H11" s="1"/>
  <c r="F13"/>
  <c r="H13" s="1"/>
  <c r="F14"/>
  <c r="H14" s="1"/>
  <c r="F8" i="4"/>
  <c r="H8" s="1"/>
  <c r="H21"/>
  <c r="H22"/>
  <c r="H23"/>
  <c r="H28"/>
  <c r="H29"/>
  <c r="H30"/>
  <c r="H31"/>
  <c r="H34"/>
  <c r="H16"/>
  <c r="H17"/>
  <c r="H20"/>
  <c r="H10"/>
  <c r="H13"/>
  <c r="H14"/>
  <c r="F8" i="2"/>
  <c r="H8" s="1"/>
  <c r="F12"/>
  <c r="H12" s="1"/>
  <c r="F13"/>
  <c r="H13" s="1"/>
  <c r="F14"/>
  <c r="H14" s="1"/>
  <c r="F15"/>
  <c r="H15" s="1"/>
  <c r="F16"/>
  <c r="H16" s="1"/>
  <c r="F17"/>
  <c r="H17" s="1"/>
  <c r="F18"/>
  <c r="H18" s="1"/>
  <c r="F19"/>
  <c r="H19" s="1"/>
  <c r="F20"/>
  <c r="H20" s="1"/>
  <c r="F21"/>
  <c r="H21" s="1"/>
  <c r="F22"/>
  <c r="H22" s="1"/>
  <c r="F23"/>
  <c r="H23" s="1"/>
  <c r="F24"/>
  <c r="H24" s="1"/>
  <c r="F25"/>
  <c r="H25" s="1"/>
  <c r="F26"/>
  <c r="H26" s="1"/>
  <c r="F27"/>
  <c r="H27" s="1"/>
  <c r="F28"/>
  <c r="H28" s="1"/>
  <c r="F29"/>
  <c r="H29" s="1"/>
  <c r="F30"/>
  <c r="H30" s="1"/>
  <c r="F31"/>
  <c r="H31" s="1"/>
  <c r="F34"/>
  <c r="H34" s="1"/>
  <c r="H11" i="1"/>
  <c r="H12"/>
  <c r="H13"/>
  <c r="H14"/>
  <c r="G14"/>
  <c r="H15"/>
  <c r="G15"/>
  <c r="H16"/>
  <c r="H18"/>
  <c r="H19"/>
  <c r="G19"/>
  <c r="H20"/>
  <c r="G20"/>
  <c r="H21"/>
  <c r="G21"/>
  <c r="H22"/>
  <c r="G22"/>
  <c r="H23"/>
  <c r="H26"/>
  <c r="G26"/>
  <c r="H27"/>
  <c r="G27"/>
  <c r="H28"/>
  <c r="G28"/>
  <c r="H29"/>
  <c r="G29"/>
  <c r="H33"/>
  <c r="G33"/>
  <c r="H34"/>
  <c r="G34"/>
  <c r="H35"/>
  <c r="G35"/>
  <c r="H36"/>
  <c r="G36"/>
  <c r="H37"/>
  <c r="H10"/>
  <c r="H32"/>
  <c r="H25"/>
  <c r="A54" i="11"/>
  <c r="A54" i="9"/>
  <c r="G8" i="1"/>
  <c r="H36" i="4"/>
  <c r="E53"/>
  <c r="H15"/>
  <c r="E49"/>
  <c r="E48"/>
  <c r="F53"/>
  <c r="F54"/>
  <c r="E54"/>
  <c r="C2"/>
  <c r="H9"/>
  <c r="H35"/>
  <c r="E54" i="8"/>
  <c r="E49"/>
  <c r="E48"/>
  <c r="F54"/>
  <c r="A54"/>
  <c r="F53"/>
  <c r="E53"/>
  <c r="A53"/>
  <c r="F7"/>
  <c r="H7" s="1"/>
  <c r="C2"/>
  <c r="E53" i="12"/>
  <c r="A53"/>
  <c r="E49"/>
  <c r="E48"/>
  <c r="F54"/>
  <c r="E54"/>
  <c r="A54"/>
  <c r="F53"/>
  <c r="C2"/>
  <c r="E53" i="2"/>
  <c r="E49"/>
  <c r="E48"/>
  <c r="F32" s="1"/>
  <c r="E54"/>
  <c r="F54"/>
  <c r="F53"/>
  <c r="F7"/>
  <c r="H7" s="1"/>
  <c r="C4"/>
  <c r="C2"/>
  <c r="H8" i="1"/>
  <c r="H31"/>
  <c r="H30"/>
  <c r="H24"/>
  <c r="H9"/>
  <c r="F7"/>
  <c r="H7"/>
  <c r="E54" i="7"/>
  <c r="E49"/>
  <c r="E48"/>
  <c r="F54"/>
  <c r="A54"/>
  <c r="F53"/>
  <c r="E53"/>
  <c r="A53"/>
  <c r="F7"/>
  <c r="H7" s="1"/>
  <c r="C2"/>
  <c r="E54" i="6"/>
  <c r="E49"/>
  <c r="E48"/>
  <c r="F54"/>
  <c r="F53"/>
  <c r="E53"/>
  <c r="C2"/>
  <c r="E54" i="5"/>
  <c r="E53"/>
  <c r="E49"/>
  <c r="F12" s="1"/>
  <c r="H12" s="1"/>
  <c r="E48"/>
  <c r="F54"/>
  <c r="F53"/>
  <c r="C2"/>
  <c r="E53" i="11"/>
  <c r="E49"/>
  <c r="E48"/>
  <c r="F54"/>
  <c r="E54"/>
  <c r="F53"/>
  <c r="A53"/>
  <c r="C2"/>
  <c r="E53" i="10"/>
  <c r="E49"/>
  <c r="E48"/>
  <c r="F54"/>
  <c r="E54"/>
  <c r="A54"/>
  <c r="F53"/>
  <c r="A53"/>
  <c r="C2"/>
  <c r="E53" i="9"/>
  <c r="E54"/>
  <c r="E49"/>
  <c r="E48"/>
  <c r="F54"/>
  <c r="F53"/>
  <c r="A53"/>
  <c r="C2"/>
  <c r="G16" i="6" l="1"/>
  <c r="G7"/>
  <c r="G28"/>
  <c r="G35"/>
  <c r="G14"/>
  <c r="G21"/>
  <c r="G12" i="11"/>
  <c r="G15"/>
  <c r="G19"/>
  <c r="G31"/>
  <c r="G18"/>
  <c r="G30"/>
  <c r="G17"/>
  <c r="G29"/>
  <c r="G16"/>
  <c r="G25"/>
  <c r="G24"/>
  <c r="G36"/>
  <c r="G23"/>
  <c r="G33"/>
  <c r="G22"/>
  <c r="G32"/>
  <c r="G26"/>
  <c r="G8"/>
  <c r="G11" i="2"/>
  <c r="G22"/>
  <c r="G8"/>
  <c r="G15"/>
  <c r="G29"/>
  <c r="G21" i="9"/>
  <c r="G20"/>
  <c r="G17"/>
  <c r="G15"/>
  <c r="G14"/>
  <c r="G24"/>
  <c r="G13"/>
  <c r="G23"/>
  <c r="G22"/>
  <c r="G16"/>
  <c r="G13" i="7"/>
  <c r="G15"/>
  <c r="G21"/>
  <c r="G33"/>
  <c r="G20"/>
  <c r="G30"/>
  <c r="G19"/>
  <c r="G29"/>
  <c r="G28"/>
  <c r="G27"/>
  <c r="G14"/>
  <c r="G26"/>
  <c r="G23"/>
  <c r="G12"/>
  <c r="G22"/>
  <c r="G34"/>
  <c r="G16"/>
  <c r="G10" i="12"/>
  <c r="G20"/>
  <c r="G34"/>
  <c r="G17"/>
  <c r="G29"/>
  <c r="G16"/>
  <c r="G28"/>
  <c r="G27"/>
  <c r="G24"/>
  <c r="G13"/>
  <c r="G23"/>
  <c r="G22"/>
  <c r="G36"/>
  <c r="G21"/>
  <c r="G35"/>
  <c r="G15"/>
  <c r="G14"/>
  <c r="G14" i="10"/>
  <c r="G26"/>
  <c r="G13"/>
  <c r="G25"/>
  <c r="G35"/>
  <c r="G12"/>
  <c r="G22"/>
  <c r="G34"/>
  <c r="G11"/>
  <c r="G33"/>
  <c r="G20"/>
  <c r="G19"/>
  <c r="G29"/>
  <c r="G18"/>
  <c r="G28"/>
  <c r="G15"/>
  <c r="G27"/>
  <c r="G21"/>
  <c r="G32"/>
  <c r="G31" i="5"/>
  <c r="G35"/>
  <c r="G24"/>
  <c r="G31" i="9"/>
  <c r="G34"/>
  <c r="G27"/>
  <c r="G13" i="8"/>
  <c r="G25"/>
  <c r="G37"/>
  <c r="G12"/>
  <c r="G24"/>
  <c r="G34"/>
  <c r="G11"/>
  <c r="G23"/>
  <c r="G33"/>
  <c r="G10"/>
  <c r="G32"/>
  <c r="G19"/>
  <c r="G18"/>
  <c r="G30"/>
  <c r="G17"/>
  <c r="G27"/>
  <c r="G16"/>
  <c r="G26"/>
  <c r="G20"/>
  <c r="G9"/>
  <c r="G31"/>
  <c r="G12" i="5"/>
  <c r="G18"/>
  <c r="G17"/>
  <c r="G19"/>
  <c r="G21"/>
  <c r="G10"/>
  <c r="G29" i="4"/>
  <c r="G13"/>
  <c r="G23"/>
  <c r="G22"/>
  <c r="G21"/>
  <c r="G30"/>
  <c r="G16"/>
  <c r="G28"/>
  <c r="G15"/>
  <c r="G27"/>
  <c r="G14"/>
  <c r="G26"/>
  <c r="G33"/>
  <c r="G20"/>
  <c r="G19"/>
  <c r="G19" i="2"/>
  <c r="G36" i="9"/>
  <c r="H39" i="6"/>
  <c r="F11" i="2"/>
  <c r="H11" s="1"/>
  <c r="G10"/>
  <c r="G32"/>
  <c r="H32" s="1"/>
  <c r="G26"/>
  <c r="G23"/>
  <c r="G17"/>
  <c r="G35" i="7"/>
  <c r="G12" i="2"/>
  <c r="G11" i="5"/>
  <c r="G22" i="6"/>
  <c r="G36" i="7"/>
  <c r="G30" i="9"/>
  <c r="G7" i="10"/>
  <c r="G31" i="2"/>
  <c r="G26" i="5"/>
  <c r="G24" i="6"/>
  <c r="G29" i="9"/>
  <c r="G7" i="12"/>
  <c r="G15" i="6"/>
  <c r="G18"/>
  <c r="G35" i="9"/>
  <c r="G36" i="6"/>
  <c r="G8" i="10"/>
  <c r="G24" i="2"/>
  <c r="G31" i="6"/>
  <c r="G23"/>
  <c r="G11"/>
  <c r="G28" i="9"/>
  <c r="G8" i="6"/>
  <c r="G18" i="2"/>
  <c r="G35" i="4"/>
  <c r="G32" i="5"/>
  <c r="G17" i="6"/>
  <c r="G7" i="4"/>
  <c r="G33" i="2"/>
  <c r="G9"/>
  <c r="G14" i="5"/>
  <c r="G25"/>
  <c r="G30" i="6"/>
  <c r="G41" i="1"/>
  <c r="G9" i="11"/>
  <c r="G13" i="5"/>
  <c r="G34"/>
  <c r="G28"/>
  <c r="G29" i="6"/>
  <c r="G33" i="5"/>
  <c r="G27"/>
  <c r="G32" i="6"/>
  <c r="G30" i="2"/>
  <c r="G25"/>
  <c r="G16"/>
  <c r="G34" i="4"/>
  <c r="G37" i="7"/>
  <c r="G7" i="9"/>
  <c r="G9" i="12"/>
  <c r="G8" i="9"/>
  <c r="G9" i="6"/>
  <c r="G7" i="7"/>
  <c r="G11" i="11"/>
  <c r="G10"/>
  <c r="G8" i="12"/>
  <c r="F42" i="1"/>
  <c r="E44"/>
  <c r="E45" s="1"/>
  <c r="E46" s="1"/>
  <c r="H39"/>
  <c r="H43" s="1"/>
  <c r="H40" i="2" s="1"/>
  <c r="G9" i="9"/>
  <c r="E44" i="5"/>
  <c r="E45" s="1"/>
  <c r="E46" s="1"/>
  <c r="G8" i="7"/>
  <c r="F42" i="5"/>
  <c r="G10" i="6"/>
  <c r="G9" i="7"/>
  <c r="E44" i="12"/>
  <c r="E45" s="1"/>
  <c r="F42"/>
  <c r="G10" i="9"/>
  <c r="F42" i="10"/>
  <c r="F42" i="11"/>
  <c r="E44" i="6"/>
  <c r="E45" s="1"/>
  <c r="E46" s="1"/>
  <c r="F42" i="7"/>
  <c r="H39" i="10"/>
  <c r="H39" i="7"/>
  <c r="H39" i="12"/>
  <c r="H39" i="8"/>
  <c r="F42" i="6"/>
  <c r="E44" i="7"/>
  <c r="E44" i="4"/>
  <c r="E45" s="1"/>
  <c r="E46" s="1"/>
  <c r="E44" i="9"/>
  <c r="F42"/>
  <c r="E44" i="10"/>
  <c r="E44" i="11"/>
  <c r="E45" s="1"/>
  <c r="E46" s="1"/>
  <c r="F42" i="8"/>
  <c r="E44"/>
  <c r="F42" i="4"/>
  <c r="H39" i="11"/>
  <c r="H39" i="4"/>
  <c r="H39" i="5"/>
  <c r="H39" i="2" l="1"/>
  <c r="H43" s="1"/>
  <c r="H40" i="4" s="1"/>
  <c r="H43" s="1"/>
  <c r="H40" i="5" s="1"/>
  <c r="H43" s="1"/>
  <c r="H40" i="6" s="1"/>
  <c r="H43" s="1"/>
  <c r="H40" i="7" s="1"/>
  <c r="H43" s="1"/>
  <c r="H40" i="8" s="1"/>
  <c r="H43" s="1"/>
  <c r="H40" i="9" s="1"/>
  <c r="E44" i="2"/>
  <c r="E45" s="1"/>
  <c r="E46" s="1"/>
  <c r="F42"/>
  <c r="H39" i="9"/>
  <c r="G41" i="7"/>
  <c r="E46" i="12"/>
  <c r="G41" i="2"/>
  <c r="G41" i="5"/>
  <c r="G41" i="10"/>
  <c r="G41" i="9"/>
  <c r="G41" i="11"/>
  <c r="G41" i="12"/>
  <c r="G41" i="6"/>
  <c r="E45" i="7"/>
  <c r="E46" s="1"/>
  <c r="G41" i="8"/>
  <c r="G41" i="4"/>
  <c r="E45" i="8"/>
  <c r="E46" s="1"/>
  <c r="E45" i="10"/>
  <c r="E46" s="1"/>
  <c r="E45" i="9"/>
  <c r="E46" s="1"/>
  <c r="H43" l="1"/>
  <c r="H40" i="10" s="1"/>
  <c r="H43" s="1"/>
  <c r="H40" i="11" s="1"/>
  <c r="H43" s="1"/>
  <c r="H40" i="12" s="1"/>
  <c r="H43" s="1"/>
</calcChain>
</file>

<file path=xl/sharedStrings.xml><?xml version="1.0" encoding="utf-8"?>
<sst xmlns="http://schemas.openxmlformats.org/spreadsheetml/2006/main" count="365" uniqueCount="63">
  <si>
    <t>Flextidsredovisning</t>
  </si>
  <si>
    <t xml:space="preserve">Namn: </t>
  </si>
  <si>
    <t xml:space="preserve">Månad: </t>
  </si>
  <si>
    <t>Januari</t>
  </si>
  <si>
    <t>År:</t>
  </si>
  <si>
    <t>Datum</t>
  </si>
  <si>
    <t>Började</t>
  </si>
  <si>
    <t>Slutade</t>
  </si>
  <si>
    <t>Lunch bö</t>
  </si>
  <si>
    <t>Lunch sl</t>
  </si>
  <si>
    <t>Arb tid</t>
  </si>
  <si>
    <t>Normtid</t>
  </si>
  <si>
    <t>Diff</t>
  </si>
  <si>
    <t>Flex denna månad:</t>
  </si>
  <si>
    <t>Från föregående månad (+/-)</t>
  </si>
  <si>
    <t>Ordinarie arbetstid under denna månad:</t>
  </si>
  <si>
    <t>Arbetad tid under denna månad:</t>
  </si>
  <si>
    <t>Överföres till nästa månad (+/-)</t>
  </si>
  <si>
    <t>FLEXSALDO:</t>
  </si>
  <si>
    <t>Beräkning:</t>
  </si>
  <si>
    <t>Flextiden börjar vid detta klockslag:</t>
  </si>
  <si>
    <t>Flextiden slutar vid detta klockslag:</t>
  </si>
  <si>
    <t>Minimal längd på lunchen:</t>
  </si>
  <si>
    <t>Februari</t>
  </si>
  <si>
    <t>Mars</t>
  </si>
  <si>
    <t>April</t>
  </si>
  <si>
    <t>Maj</t>
  </si>
  <si>
    <t>Juni</t>
  </si>
  <si>
    <t>Juli</t>
  </si>
  <si>
    <t>Augusti</t>
  </si>
  <si>
    <t>Sept</t>
  </si>
  <si>
    <t>Oktober</t>
  </si>
  <si>
    <t>November</t>
  </si>
  <si>
    <t>December</t>
  </si>
  <si>
    <t xml:space="preserve"> </t>
  </si>
  <si>
    <t xml:space="preserve">  37 tim och 30 min/vecka</t>
  </si>
  <si>
    <t xml:space="preserve">  40 tim och 50 min/vecka</t>
  </si>
  <si>
    <t>Noteringar</t>
  </si>
  <si>
    <t>Midsommarafton</t>
  </si>
  <si>
    <t>Skärtorsdag</t>
  </si>
  <si>
    <t>Sveriges nationaldag</t>
    <phoneticPr fontId="0" type="noConversion"/>
  </si>
  <si>
    <t>Påskafton</t>
  </si>
  <si>
    <t>Påskdagen</t>
  </si>
  <si>
    <t>Valborgsmässoafton</t>
  </si>
  <si>
    <t>Långfredag</t>
  </si>
  <si>
    <t>1:a maj</t>
  </si>
  <si>
    <t>Vi börjar jobba vintertid</t>
  </si>
  <si>
    <t>Vi börjar jobba sommartid</t>
  </si>
  <si>
    <t>Vid frågor, kontakta personalavdelningen</t>
  </si>
  <si>
    <t>Trettondagjul</t>
  </si>
  <si>
    <t>Trettondagsafton</t>
  </si>
  <si>
    <t>Nyårsdagen</t>
  </si>
  <si>
    <t>Arbetstid 21/9 - 17/5   8:00-17:10</t>
  </si>
  <si>
    <t>Arbetstid 18/5 - 20/9   8:00-16:30</t>
  </si>
  <si>
    <t xml:space="preserve">Annandag påsk </t>
  </si>
  <si>
    <t>Kristi himmelfärdsdag</t>
  </si>
  <si>
    <t>Midsommardagen</t>
  </si>
  <si>
    <t>Alla helgons dag</t>
  </si>
  <si>
    <t>Julafton</t>
  </si>
  <si>
    <t>Juldagen</t>
  </si>
  <si>
    <t>Annandag dag</t>
  </si>
  <si>
    <t>Nyårsafton</t>
  </si>
  <si>
    <t>Dag före Alla Helgons Dag</t>
  </si>
</sst>
</file>

<file path=xl/styles.xml><?xml version="1.0" encoding="utf-8"?>
<styleSheet xmlns="http://schemas.openxmlformats.org/spreadsheetml/2006/main">
  <numFmts count="1">
    <numFmt numFmtId="164" formatCode="[hh]:mm"/>
  </numFmts>
  <fonts count="12">
    <font>
      <sz val="10"/>
      <name val="Geneva"/>
    </font>
    <font>
      <b/>
      <sz val="10"/>
      <name val="Geneva"/>
    </font>
    <font>
      <sz val="10"/>
      <name val="Geneva"/>
    </font>
    <font>
      <sz val="14"/>
      <name val="Geneva"/>
    </font>
    <font>
      <b/>
      <sz val="14"/>
      <name val="Geneva"/>
    </font>
    <font>
      <b/>
      <sz val="15"/>
      <name val="Geneva"/>
    </font>
    <font>
      <sz val="15"/>
      <name val="Geneva"/>
    </font>
    <font>
      <b/>
      <sz val="9"/>
      <name val="Geneva"/>
    </font>
    <font>
      <sz val="9"/>
      <name val="Geneva"/>
    </font>
    <font>
      <sz val="10"/>
      <name val="Arial"/>
      <family val="2"/>
    </font>
    <font>
      <sz val="10"/>
      <name val="Geneva"/>
    </font>
    <font>
      <sz val="10"/>
      <color indexed="10"/>
      <name val="Geneva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20" fontId="0" fillId="0" borderId="0" xfId="0" applyNumberFormat="1"/>
    <xf numFmtId="2" fontId="0" fillId="0" borderId="0" xfId="0" applyNumberFormat="1"/>
    <xf numFmtId="0" fontId="4" fillId="0" borderId="0" xfId="0" applyFont="1"/>
    <xf numFmtId="0" fontId="1" fillId="0" borderId="0" xfId="0" applyFont="1"/>
    <xf numFmtId="20" fontId="0" fillId="0" borderId="0" xfId="0" applyNumberFormat="1" applyBorder="1"/>
    <xf numFmtId="0" fontId="0" fillId="0" borderId="0" xfId="0" applyBorder="1"/>
    <xf numFmtId="20" fontId="0" fillId="0" borderId="1" xfId="0" applyNumberFormat="1" applyBorder="1"/>
    <xf numFmtId="0" fontId="4" fillId="0" borderId="2" xfId="0" applyFont="1" applyBorder="1"/>
    <xf numFmtId="0" fontId="4" fillId="0" borderId="0" xfId="0" applyFont="1" applyBorder="1"/>
    <xf numFmtId="17" fontId="4" fillId="0" borderId="0" xfId="0" applyNumberFormat="1" applyFont="1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0" fontId="1" fillId="0" borderId="2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/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7" xfId="0" applyFill="1" applyBorder="1"/>
    <xf numFmtId="20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2" fontId="1" fillId="0" borderId="0" xfId="0" applyNumberFormat="1" applyFont="1" applyBorder="1"/>
    <xf numFmtId="164" fontId="1" fillId="0" borderId="8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center"/>
    </xf>
    <xf numFmtId="0" fontId="0" fillId="0" borderId="9" xfId="0" applyBorder="1"/>
    <xf numFmtId="20" fontId="0" fillId="0" borderId="9" xfId="0" applyNumberFormat="1" applyBorder="1"/>
    <xf numFmtId="164" fontId="1" fillId="0" borderId="10" xfId="0" applyNumberFormat="1" applyFont="1" applyBorder="1" applyAlignment="1">
      <alignment horizontal="right"/>
    </xf>
    <xf numFmtId="20" fontId="0" fillId="0" borderId="11" xfId="0" applyNumberFormat="1" applyBorder="1"/>
    <xf numFmtId="164" fontId="1" fillId="0" borderId="11" xfId="0" applyNumberFormat="1" applyFont="1" applyBorder="1" applyAlignment="1">
      <alignment horizontal="center"/>
    </xf>
    <xf numFmtId="20" fontId="0" fillId="0" borderId="12" xfId="0" applyNumberFormat="1" applyBorder="1"/>
    <xf numFmtId="0" fontId="4" fillId="0" borderId="3" xfId="0" applyFont="1" applyBorder="1"/>
    <xf numFmtId="164" fontId="1" fillId="0" borderId="13" xfId="0" applyNumberFormat="1" applyFont="1" applyBorder="1" applyAlignment="1">
      <alignment horizontal="center"/>
    </xf>
    <xf numFmtId="0" fontId="3" fillId="0" borderId="0" xfId="0" applyFont="1" applyBorder="1"/>
    <xf numFmtId="0" fontId="5" fillId="0" borderId="13" xfId="0" applyFont="1" applyBorder="1" applyAlignment="1"/>
    <xf numFmtId="0" fontId="5" fillId="0" borderId="14" xfId="0" applyFont="1" applyBorder="1" applyAlignment="1">
      <alignment horizontal="centerContinuous"/>
    </xf>
    <xf numFmtId="17" fontId="5" fillId="0" borderId="14" xfId="0" applyNumberFormat="1" applyFont="1" applyBorder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7" fillId="0" borderId="2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20" fontId="9" fillId="0" borderId="0" xfId="0" applyNumberFormat="1" applyFont="1"/>
    <xf numFmtId="164" fontId="0" fillId="0" borderId="16" xfId="0" applyNumberFormat="1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7" fillId="0" borderId="7" xfId="0" applyFont="1" applyBorder="1"/>
    <xf numFmtId="20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0" fontId="2" fillId="0" borderId="7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9" xfId="0" applyFont="1" applyBorder="1"/>
    <xf numFmtId="20" fontId="2" fillId="0" borderId="0" xfId="0" applyNumberFormat="1" applyFont="1" applyBorder="1"/>
    <xf numFmtId="20" fontId="2" fillId="0" borderId="12" xfId="0" applyNumberFormat="1" applyFont="1" applyBorder="1"/>
    <xf numFmtId="20" fontId="2" fillId="0" borderId="11" xfId="0" applyNumberFormat="1" applyFont="1" applyBorder="1"/>
    <xf numFmtId="2" fontId="2" fillId="0" borderId="1" xfId="0" applyNumberFormat="1" applyFont="1" applyBorder="1"/>
    <xf numFmtId="0" fontId="1" fillId="0" borderId="0" xfId="0" applyFont="1" applyFill="1"/>
    <xf numFmtId="0" fontId="0" fillId="0" borderId="0" xfId="0" applyFill="1"/>
    <xf numFmtId="0" fontId="3" fillId="0" borderId="0" xfId="0" applyFont="1" applyBorder="1" applyAlignment="1">
      <alignment horizontal="left"/>
    </xf>
    <xf numFmtId="0" fontId="0" fillId="0" borderId="2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164" fontId="0" fillId="0" borderId="18" xfId="0" applyNumberFormat="1" applyFill="1" applyBorder="1" applyAlignment="1">
      <alignment horizontal="right"/>
    </xf>
    <xf numFmtId="0" fontId="8" fillId="0" borderId="19" xfId="0" applyFont="1" applyBorder="1"/>
    <xf numFmtId="0" fontId="0" fillId="0" borderId="19" xfId="0" applyBorder="1"/>
    <xf numFmtId="0" fontId="8" fillId="0" borderId="20" xfId="0" applyFont="1" applyBorder="1"/>
    <xf numFmtId="0" fontId="8" fillId="0" borderId="21" xfId="0" applyFont="1" applyBorder="1"/>
    <xf numFmtId="0" fontId="0" fillId="2" borderId="7" xfId="0" applyFill="1" applyBorder="1"/>
    <xf numFmtId="20" fontId="0" fillId="2" borderId="7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right"/>
    </xf>
    <xf numFmtId="0" fontId="0" fillId="2" borderId="7" xfId="0" applyFont="1" applyFill="1" applyBorder="1"/>
    <xf numFmtId="164" fontId="0" fillId="2" borderId="7" xfId="0" applyNumberFormat="1" applyFill="1" applyBorder="1" applyAlignment="1">
      <alignment horizontal="center"/>
    </xf>
    <xf numFmtId="164" fontId="0" fillId="0" borderId="16" xfId="0" applyNumberFormat="1" applyFont="1" applyFill="1" applyBorder="1" applyAlignment="1">
      <alignment horizontal="right"/>
    </xf>
    <xf numFmtId="0" fontId="8" fillId="0" borderId="19" xfId="0" applyFont="1" applyFill="1" applyBorder="1"/>
    <xf numFmtId="0" fontId="0" fillId="0" borderId="7" xfId="0" applyNumberFormat="1" applyFill="1" applyBorder="1" applyAlignment="1">
      <alignment horizontal="right"/>
    </xf>
    <xf numFmtId="0" fontId="0" fillId="2" borderId="7" xfId="0" applyNumberFormat="1" applyFill="1" applyBorder="1" applyAlignment="1">
      <alignment horizontal="right"/>
    </xf>
    <xf numFmtId="0" fontId="0" fillId="0" borderId="7" xfId="0" applyNumberFormat="1" applyFill="1" applyBorder="1" applyAlignment="1"/>
    <xf numFmtId="0" fontId="0" fillId="2" borderId="7" xfId="0" applyNumberFormat="1" applyFill="1" applyBorder="1" applyAlignment="1"/>
    <xf numFmtId="0" fontId="7" fillId="0" borderId="7" xfId="0" applyFont="1" applyFill="1" applyBorder="1"/>
    <xf numFmtId="20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/>
    <xf numFmtId="0" fontId="8" fillId="0" borderId="21" xfId="0" applyFont="1" applyFill="1" applyBorder="1"/>
    <xf numFmtId="0" fontId="0" fillId="0" borderId="19" xfId="0" applyFill="1" applyBorder="1"/>
    <xf numFmtId="0" fontId="8" fillId="0" borderId="20" xfId="0" applyFont="1" applyFill="1" applyBorder="1"/>
    <xf numFmtId="0" fontId="5" fillId="0" borderId="13" xfId="0" applyFont="1" applyFill="1" applyBorder="1" applyAlignment="1"/>
    <xf numFmtId="0" fontId="5" fillId="0" borderId="14" xfId="0" applyFont="1" applyFill="1" applyBorder="1" applyAlignment="1">
      <alignment horizontal="centerContinuous"/>
    </xf>
    <xf numFmtId="17" fontId="5" fillId="0" borderId="14" xfId="0" applyNumberFormat="1" applyFont="1" applyFill="1" applyBorder="1" applyAlignment="1">
      <alignment horizontal="centerContinuous"/>
    </xf>
    <xf numFmtId="0" fontId="6" fillId="0" borderId="14" xfId="0" applyFont="1" applyFill="1" applyBorder="1" applyAlignment="1">
      <alignment horizontal="centerContinuous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2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7" fontId="4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10" fillId="0" borderId="0" xfId="0" applyFont="1" applyFill="1" applyBorder="1"/>
    <xf numFmtId="0" fontId="0" fillId="0" borderId="0" xfId="0" applyFill="1" applyAlignment="1">
      <alignment horizontal="center"/>
    </xf>
    <xf numFmtId="0" fontId="7" fillId="0" borderId="2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" fillId="0" borderId="2" xfId="0" applyFont="1" applyFill="1" applyBorder="1"/>
    <xf numFmtId="20" fontId="0" fillId="0" borderId="0" xfId="0" applyNumberFormat="1" applyFill="1" applyBorder="1"/>
    <xf numFmtId="164" fontId="1" fillId="0" borderId="8" xfId="0" applyNumberFormat="1" applyFont="1" applyFill="1" applyBorder="1" applyAlignment="1">
      <alignment horizontal="right"/>
    </xf>
    <xf numFmtId="0" fontId="10" fillId="0" borderId="9" xfId="0" applyFont="1" applyFill="1" applyBorder="1"/>
    <xf numFmtId="20" fontId="0" fillId="0" borderId="9" xfId="0" applyNumberFormat="1" applyFill="1" applyBorder="1"/>
    <xf numFmtId="0" fontId="0" fillId="0" borderId="9" xfId="0" applyFill="1" applyBorder="1"/>
    <xf numFmtId="164" fontId="1" fillId="0" borderId="5" xfId="0" applyNumberFormat="1" applyFont="1" applyFill="1" applyBorder="1" applyAlignment="1">
      <alignment horizontal="right"/>
    </xf>
    <xf numFmtId="20" fontId="10" fillId="0" borderId="0" xfId="0" applyNumberFormat="1" applyFont="1" applyFill="1" applyBorder="1"/>
    <xf numFmtId="2" fontId="1" fillId="0" borderId="0" xfId="0" applyNumberFormat="1" applyFont="1" applyFill="1" applyBorder="1"/>
    <xf numFmtId="20" fontId="10" fillId="0" borderId="12" xfId="0" applyNumberFormat="1" applyFont="1" applyFill="1" applyBorder="1"/>
    <xf numFmtId="164" fontId="1" fillId="0" borderId="11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right"/>
    </xf>
    <xf numFmtId="20" fontId="10" fillId="0" borderId="11" xfId="0" applyNumberFormat="1" applyFont="1" applyFill="1" applyBorder="1"/>
    <xf numFmtId="164" fontId="1" fillId="0" borderId="13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0" fillId="0" borderId="1" xfId="0" applyFill="1" applyBorder="1"/>
    <xf numFmtId="20" fontId="0" fillId="0" borderId="1" xfId="0" applyNumberFormat="1" applyFill="1" applyBorder="1"/>
    <xf numFmtId="2" fontId="10" fillId="0" borderId="1" xfId="0" applyNumberFormat="1" applyFont="1" applyFill="1" applyBorder="1"/>
    <xf numFmtId="0" fontId="4" fillId="0" borderId="3" xfId="0" applyFont="1" applyFill="1" applyBorder="1"/>
    <xf numFmtId="0" fontId="0" fillId="0" borderId="3" xfId="0" applyFill="1" applyBorder="1"/>
    <xf numFmtId="164" fontId="1" fillId="0" borderId="6" xfId="0" applyNumberFormat="1" applyFont="1" applyFill="1" applyBorder="1" applyAlignment="1">
      <alignment horizontal="right"/>
    </xf>
    <xf numFmtId="0" fontId="10" fillId="0" borderId="0" xfId="0" applyFont="1" applyFill="1"/>
    <xf numFmtId="2" fontId="0" fillId="0" borderId="0" xfId="0" applyNumberFormat="1" applyFill="1"/>
    <xf numFmtId="2" fontId="10" fillId="0" borderId="0" xfId="0" applyNumberFormat="1" applyFont="1" applyFill="1"/>
    <xf numFmtId="20" fontId="10" fillId="0" borderId="0" xfId="0" applyNumberFormat="1" applyFont="1" applyFill="1"/>
    <xf numFmtId="20" fontId="9" fillId="0" borderId="0" xfId="0" applyNumberFormat="1" applyFont="1" applyFill="1"/>
    <xf numFmtId="20" fontId="0" fillId="0" borderId="0" xfId="0" applyNumberFormat="1" applyFill="1"/>
    <xf numFmtId="0" fontId="0" fillId="0" borderId="7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/>
    <xf numFmtId="0" fontId="2" fillId="0" borderId="7" xfId="0" applyNumberFormat="1" applyFont="1" applyFill="1" applyBorder="1" applyAlignment="1">
      <alignment horizontal="right"/>
    </xf>
    <xf numFmtId="20" fontId="2" fillId="2" borderId="7" xfId="0" applyNumberFormat="1" applyFont="1" applyFill="1" applyBorder="1" applyAlignment="1">
      <alignment horizontal="center"/>
    </xf>
    <xf numFmtId="0" fontId="0" fillId="3" borderId="7" xfId="0" applyFill="1" applyBorder="1"/>
    <xf numFmtId="20" fontId="0" fillId="3" borderId="7" xfId="0" applyNumberFormat="1" applyFill="1" applyBorder="1" applyAlignment="1">
      <alignment horizontal="center"/>
    </xf>
    <xf numFmtId="20" fontId="2" fillId="3" borderId="7" xfId="0" applyNumberFormat="1" applyFon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right"/>
    </xf>
    <xf numFmtId="0" fontId="0" fillId="0" borderId="7" xfId="0" applyFont="1" applyFill="1" applyBorder="1"/>
    <xf numFmtId="0" fontId="0" fillId="3" borderId="7" xfId="0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20" fontId="11" fillId="0" borderId="0" xfId="0" applyNumberFormat="1" applyFont="1" applyFill="1" applyBorder="1" applyAlignment="1">
      <alignment horizontal="center"/>
    </xf>
    <xf numFmtId="0" fontId="0" fillId="3" borderId="7" xfId="0" applyNumberFormat="1" applyFill="1" applyBorder="1" applyAlignment="1"/>
    <xf numFmtId="164" fontId="0" fillId="3" borderId="18" xfId="0" applyNumberFormat="1" applyFill="1" applyBorder="1" applyAlignment="1">
      <alignment horizontal="right"/>
    </xf>
    <xf numFmtId="0" fontId="0" fillId="3" borderId="7" xfId="0" applyNumberFormat="1" applyFill="1" applyBorder="1" applyAlignment="1">
      <alignment horizontal="right"/>
    </xf>
    <xf numFmtId="0" fontId="0" fillId="2" borderId="7" xfId="0" applyFill="1" applyBorder="1" applyAlignment="1">
      <alignment horizontal="center"/>
    </xf>
    <xf numFmtId="22" fontId="0" fillId="3" borderId="7" xfId="0" applyNumberForma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0" fontId="0" fillId="0" borderId="22" xfId="0" applyBorder="1"/>
    <xf numFmtId="0" fontId="1" fillId="0" borderId="22" xfId="0" applyFont="1" applyBorder="1"/>
    <xf numFmtId="0" fontId="0" fillId="3" borderId="7" xfId="0" applyNumberFormat="1" applyFont="1" applyFill="1" applyBorder="1" applyAlignment="1">
      <alignment horizontal="right"/>
    </xf>
    <xf numFmtId="164" fontId="0" fillId="3" borderId="16" xfId="0" applyNumberFormat="1" applyFont="1" applyFill="1" applyBorder="1" applyAlignment="1">
      <alignment horizontal="right"/>
    </xf>
    <xf numFmtId="20" fontId="10" fillId="3" borderId="7" xfId="0" applyNumberFormat="1" applyFont="1" applyFill="1" applyBorder="1" applyAlignment="1">
      <alignment horizontal="center"/>
    </xf>
    <xf numFmtId="20" fontId="10" fillId="2" borderId="7" xfId="0" applyNumberFormat="1" applyFont="1" applyFill="1" applyBorder="1" applyAlignment="1">
      <alignment horizontal="center"/>
    </xf>
    <xf numFmtId="0" fontId="0" fillId="0" borderId="22" xfId="0" applyFill="1" applyBorder="1"/>
    <xf numFmtId="0" fontId="7" fillId="0" borderId="13" xfId="0" applyFont="1" applyFill="1" applyBorder="1"/>
    <xf numFmtId="0" fontId="2" fillId="3" borderId="7" xfId="0" applyNumberFormat="1" applyFont="1" applyFill="1" applyBorder="1" applyAlignment="1">
      <alignment horizontal="right"/>
    </xf>
    <xf numFmtId="164" fontId="0" fillId="2" borderId="18" xfId="0" applyNumberFormat="1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20" fontId="0" fillId="2" borderId="7" xfId="0" applyNumberFormat="1" applyFont="1" applyFill="1" applyBorder="1" applyAlignment="1">
      <alignment horizontal="center"/>
    </xf>
    <xf numFmtId="0" fontId="1" fillId="0" borderId="22" xfId="0" applyFont="1" applyFill="1" applyBorder="1"/>
    <xf numFmtId="16" fontId="8" fillId="0" borderId="20" xfId="0" applyNumberFormat="1" applyFont="1" applyFill="1" applyBorder="1" applyAlignment="1">
      <alignment horizontal="left"/>
    </xf>
    <xf numFmtId="20" fontId="0" fillId="0" borderId="12" xfId="0" applyNumberFormat="1" applyFill="1" applyBorder="1"/>
    <xf numFmtId="20" fontId="0" fillId="0" borderId="11" xfId="0" applyNumberFormat="1" applyFill="1" applyBorder="1"/>
    <xf numFmtId="2" fontId="0" fillId="0" borderId="1" xfId="0" applyNumberFormat="1" applyFill="1" applyBorder="1"/>
    <xf numFmtId="0" fontId="0" fillId="2" borderId="7" xfId="0" applyNumberFormat="1" applyFont="1" applyFill="1" applyBorder="1" applyAlignment="1">
      <alignment horizontal="right"/>
    </xf>
    <xf numFmtId="164" fontId="0" fillId="2" borderId="16" xfId="0" applyNumberFormat="1" applyFont="1" applyFill="1" applyBorder="1" applyAlignment="1">
      <alignment horizontal="right"/>
    </xf>
    <xf numFmtId="164" fontId="0" fillId="2" borderId="7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NumberForma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0" fillId="0" borderId="8" xfId="0" applyNumberFormat="1" applyFont="1" applyFill="1" applyBorder="1" applyAlignment="1">
      <alignment horizontal="right"/>
    </xf>
    <xf numFmtId="16" fontId="8" fillId="0" borderId="0" xfId="0" applyNumberFormat="1" applyFont="1" applyFill="1" applyBorder="1" applyAlignment="1">
      <alignment horizontal="left"/>
    </xf>
    <xf numFmtId="0" fontId="0" fillId="0" borderId="20" xfId="0" applyBorder="1"/>
    <xf numFmtId="164" fontId="0" fillId="3" borderId="23" xfId="0" applyNumberFormat="1" applyFill="1" applyBorder="1" applyAlignment="1">
      <alignment horizontal="right"/>
    </xf>
    <xf numFmtId="164" fontId="0" fillId="0" borderId="25" xfId="0" applyNumberFormat="1" applyFill="1" applyBorder="1" applyAlignment="1">
      <alignment horizontal="right"/>
    </xf>
    <xf numFmtId="164" fontId="1" fillId="0" borderId="17" xfId="0" applyNumberFormat="1" applyFont="1" applyBorder="1" applyAlignment="1">
      <alignment horizontal="right"/>
    </xf>
    <xf numFmtId="164" fontId="1" fillId="0" borderId="2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CCC"/>
      <color rgb="FFBBA1C7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kar\AppData\Local\Microsoft\Windows\Temporary%20Internet%20Files\Content.Outlook\019ZWTD1\Flex2013_mal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r"/>
      <sheetName val="Mars"/>
      <sheetName val="April"/>
      <sheetName val="Maj"/>
      <sheetName val="Juni"/>
      <sheetName val="Juli"/>
      <sheetName val="Aug"/>
      <sheetName val="Sept"/>
      <sheetName val="Okt"/>
      <sheetName val="Nov"/>
      <sheetName val="Dec"/>
    </sheetNames>
    <sheetDataSet>
      <sheetData sheetId="0">
        <row r="2">
          <cell r="C2" t="str">
            <v xml:space="preserve"> </v>
          </cell>
        </row>
        <row r="48">
          <cell r="E48">
            <v>0.29166666666666669</v>
          </cell>
        </row>
        <row r="49">
          <cell r="E49">
            <v>0.75</v>
          </cell>
        </row>
        <row r="53">
          <cell r="E53">
            <v>0.34027777777777773</v>
          </cell>
          <cell r="F53" t="str">
            <v xml:space="preserve">  40 tim och 50 min/vecka</v>
          </cell>
        </row>
        <row r="54">
          <cell r="E54">
            <v>0.3125</v>
          </cell>
          <cell r="F54" t="str">
            <v xml:space="preserve">  37 tim och 30 min/vecka</v>
          </cell>
        </row>
      </sheetData>
      <sheetData sheetId="1">
        <row r="40">
          <cell r="H4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showZeros="0" tabSelected="1" workbookViewId="0">
      <selection activeCell="L14" sqref="L14"/>
    </sheetView>
  </sheetViews>
  <sheetFormatPr defaultColWidth="11.42578125" defaultRowHeight="12.75"/>
  <cols>
    <col min="1" max="1" width="4.5703125" customWidth="1"/>
    <col min="2" max="2" width="8" customWidth="1"/>
    <col min="3" max="3" width="8.4257812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11.140625" style="184" customWidth="1"/>
    <col min="9" max="9" width="22.140625" customWidth="1"/>
  </cols>
  <sheetData>
    <row r="1" spans="1:10" s="38" customFormat="1" ht="19.5">
      <c r="A1" s="35" t="s">
        <v>0</v>
      </c>
      <c r="B1" s="36"/>
      <c r="C1" s="36"/>
      <c r="D1" s="37"/>
      <c r="E1" s="36"/>
      <c r="F1" s="36"/>
      <c r="H1" s="39"/>
    </row>
    <row r="2" spans="1:10" s="3" customFormat="1" ht="18">
      <c r="A2" s="8" t="s">
        <v>1</v>
      </c>
      <c r="B2" s="9"/>
      <c r="C2" s="34" t="s">
        <v>34</v>
      </c>
      <c r="D2" s="9"/>
      <c r="E2" s="9"/>
      <c r="F2" s="9"/>
      <c r="H2" s="15"/>
    </row>
    <row r="3" spans="1:10" s="3" customFormat="1" ht="18">
      <c r="A3" s="8" t="s">
        <v>2</v>
      </c>
      <c r="B3" s="9"/>
      <c r="C3" s="63" t="s">
        <v>3</v>
      </c>
      <c r="D3" s="10"/>
      <c r="E3" s="9"/>
      <c r="F3" s="9"/>
      <c r="H3" s="15"/>
    </row>
    <row r="4" spans="1:10" ht="18">
      <c r="A4" s="8" t="s">
        <v>4</v>
      </c>
      <c r="B4" s="6"/>
      <c r="C4" s="63">
        <v>2015</v>
      </c>
      <c r="D4" s="6"/>
      <c r="E4" s="6"/>
      <c r="F4" s="6"/>
    </row>
    <row r="5" spans="1:10" s="44" customFormat="1" ht="12">
      <c r="A5" s="41"/>
      <c r="B5" s="42"/>
      <c r="C5" s="43"/>
      <c r="D5" s="42"/>
      <c r="E5" s="42"/>
      <c r="F5" s="42"/>
      <c r="H5" s="45"/>
    </row>
    <row r="6" spans="1:10" s="4" customFormat="1" ht="12.75" customHeight="1" thickBot="1">
      <c r="A6" s="49" t="s">
        <v>5</v>
      </c>
      <c r="B6" s="50" t="s">
        <v>6</v>
      </c>
      <c r="C6" s="50" t="s">
        <v>7</v>
      </c>
      <c r="D6" s="50" t="s">
        <v>8</v>
      </c>
      <c r="E6" s="51" t="s">
        <v>9</v>
      </c>
      <c r="F6" s="52" t="s">
        <v>10</v>
      </c>
      <c r="G6" s="51" t="s">
        <v>11</v>
      </c>
      <c r="H6" s="53" t="s">
        <v>12</v>
      </c>
      <c r="I6" s="67" t="s">
        <v>37</v>
      </c>
    </row>
    <row r="7" spans="1:10" ht="13.5" thickBot="1">
      <c r="A7" s="74">
        <v>1</v>
      </c>
      <c r="B7" s="75"/>
      <c r="C7" s="75"/>
      <c r="D7" s="75"/>
      <c r="E7" s="146"/>
      <c r="F7" s="76">
        <f t="shared" ref="F7:F9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79"/>
      <c r="H7" s="181">
        <f t="shared" ref="H7:H37" si="1">IF(F7=0,0,F7-G7)</f>
        <v>0</v>
      </c>
      <c r="I7" s="73" t="s">
        <v>51</v>
      </c>
    </row>
    <row r="8" spans="1:10" ht="13.5" thickBot="1">
      <c r="A8" s="20">
        <v>2</v>
      </c>
      <c r="B8" s="21"/>
      <c r="C8" s="21"/>
      <c r="D8" s="21"/>
      <c r="E8" s="54"/>
      <c r="F8" s="40">
        <f>IF(C8-B8&gt;$E$50,IF(E8-D8&lt;$E$51,IF(C8&lt;$E$49, IF(B8&gt;$E$48,C8-B8-$E$51,C8-$E$48-$E$51),IF(B8&gt;$E$48, $E$49-B8-$E$51,$E$49-$E$48-$E$51)), IF(C8&lt;$E$49, IF(B8&gt;$E$48,C8-B8-(E8-D8),C8-$E$48-(E8-D8)),IF(B8&gt;$E$48, $E$49-B8-(E8-D8),$E$49-$E$48-(E8-D8)))), $E$50)</f>
        <v>0</v>
      </c>
      <c r="G8" s="22">
        <f>$E$53</f>
        <v>0.34027777777777773</v>
      </c>
      <c r="H8" s="80">
        <f>IF(F8=0,0,F8-G8)</f>
        <v>0</v>
      </c>
      <c r="I8" s="70"/>
    </row>
    <row r="9" spans="1:10" ht="13.5" thickBot="1">
      <c r="A9" s="147">
        <v>3</v>
      </c>
      <c r="B9" s="148"/>
      <c r="C9" s="148"/>
      <c r="D9" s="148">
        <v>0</v>
      </c>
      <c r="E9" s="149">
        <v>0</v>
      </c>
      <c r="F9" s="150">
        <f t="shared" si="0"/>
        <v>0</v>
      </c>
      <c r="G9" s="151"/>
      <c r="H9" s="166">
        <f t="shared" si="1"/>
        <v>0</v>
      </c>
      <c r="I9" s="70"/>
    </row>
    <row r="10" spans="1:10" ht="13.5" thickBot="1">
      <c r="A10" s="74">
        <v>4</v>
      </c>
      <c r="B10" s="75"/>
      <c r="C10" s="75"/>
      <c r="D10" s="75"/>
      <c r="E10" s="146"/>
      <c r="F10" s="76">
        <f t="shared" ref="F10:F37" si="2">IF(C10-B10&gt;$E$50,IF(E10-D10&lt;$E$51,IF(C10&lt;$E$49, IF(B10&gt;$E$48,C10-B10-$E$51,C10-$E$48-$E$51),IF(B10&gt;$E$48, $E$49-B10-$E$51,$E$49-$E$48-$E$51)), IF(C10&lt;$E$49, IF(B10&gt;$E$48,C10-B10-(E10-D10),C10-$E$48-(E10-D10)),IF(B10&gt;$E$48, $E$49-B10-(E10-D10),$E$49-$E$48-(E10-D10)))), $E$50)</f>
        <v>0</v>
      </c>
      <c r="G10" s="79"/>
      <c r="H10" s="181">
        <f t="shared" si="1"/>
        <v>0</v>
      </c>
      <c r="I10" s="70"/>
    </row>
    <row r="11" spans="1:10" ht="13.5" thickBot="1">
      <c r="A11" s="153">
        <v>5</v>
      </c>
      <c r="B11" s="21"/>
      <c r="C11" s="21"/>
      <c r="D11" s="21">
        <v>0</v>
      </c>
      <c r="E11" s="54">
        <v>0</v>
      </c>
      <c r="F11" s="40">
        <f>IF(C11-B11&gt;$E$50,IF(E11-D11&lt;$E$50,IF(C11&lt;$E$49, IF(B11&gt;$E$48,C11-B11-$E$51,C11-$E$48-$E$50),IF(B11&gt;$E$48, $E$49-B11-$E$50,$E$49-$E$48-$E$50)), IF(C11&lt;$E$49, IF(B11&gt;$E$48,C11-B11-(E11-D11),C11-$E$48-(E11-D11)),IF(B11&gt;$E$48, $E$49-B11-(E11-D11),$E$49-$E$48-(E11-D11)))), $E$50)</f>
        <v>0</v>
      </c>
      <c r="G11" s="22">
        <v>0.17361111111111113</v>
      </c>
      <c r="H11" s="80">
        <f t="shared" ref="H11" si="3">IF(F11=0,0,F11-G11)</f>
        <v>0</v>
      </c>
      <c r="I11" s="70" t="s">
        <v>50</v>
      </c>
    </row>
    <row r="12" spans="1:10" ht="13.5" thickBot="1">
      <c r="A12" s="78">
        <v>6</v>
      </c>
      <c r="B12" s="75"/>
      <c r="C12" s="75"/>
      <c r="D12" s="75"/>
      <c r="E12" s="146"/>
      <c r="F12" s="76">
        <f t="shared" si="2"/>
        <v>0</v>
      </c>
      <c r="G12" s="79"/>
      <c r="H12" s="181">
        <f t="shared" si="1"/>
        <v>0</v>
      </c>
      <c r="I12" s="70" t="s">
        <v>49</v>
      </c>
      <c r="J12" t="s">
        <v>34</v>
      </c>
    </row>
    <row r="13" spans="1:10" ht="13.5" thickBot="1">
      <c r="A13" s="20">
        <v>7</v>
      </c>
      <c r="B13" s="21"/>
      <c r="C13" s="21"/>
      <c r="D13" s="21">
        <v>0</v>
      </c>
      <c r="E13" s="54">
        <v>0</v>
      </c>
      <c r="F13" s="40">
        <f t="shared" si="2"/>
        <v>0</v>
      </c>
      <c r="G13" s="22">
        <f t="shared" ref="G13" si="4">$E$53</f>
        <v>0.34027777777777773</v>
      </c>
      <c r="H13" s="80">
        <f t="shared" si="1"/>
        <v>0</v>
      </c>
      <c r="I13" s="70"/>
    </row>
    <row r="14" spans="1:10" ht="13.5" thickBot="1">
      <c r="A14" s="48">
        <v>8</v>
      </c>
      <c r="B14" s="21"/>
      <c r="C14" s="21"/>
      <c r="D14" s="21"/>
      <c r="E14" s="54"/>
      <c r="F14" s="40">
        <f t="shared" si="2"/>
        <v>0</v>
      </c>
      <c r="G14" s="22">
        <f t="shared" ref="G14:G36" si="5">$E$53</f>
        <v>0.34027777777777773</v>
      </c>
      <c r="H14" s="80">
        <f t="shared" ref="H14" si="6">IF(F14=0,0,F14-G14)</f>
        <v>0</v>
      </c>
      <c r="I14" s="70"/>
    </row>
    <row r="15" spans="1:10" ht="13.5" thickBot="1">
      <c r="A15" s="20">
        <v>9</v>
      </c>
      <c r="B15" s="21"/>
      <c r="C15" s="21"/>
      <c r="D15" s="21">
        <v>0</v>
      </c>
      <c r="E15" s="54">
        <v>0</v>
      </c>
      <c r="F15" s="40">
        <f t="shared" si="2"/>
        <v>0</v>
      </c>
      <c r="G15" s="22">
        <f t="shared" si="5"/>
        <v>0.34027777777777773</v>
      </c>
      <c r="H15" s="80">
        <f t="shared" si="1"/>
        <v>0</v>
      </c>
      <c r="I15" s="70"/>
      <c r="J15" s="62"/>
    </row>
    <row r="16" spans="1:10" ht="13.5" thickBot="1">
      <c r="A16" s="173">
        <v>10</v>
      </c>
      <c r="B16" s="148"/>
      <c r="C16" s="148"/>
      <c r="D16" s="148"/>
      <c r="E16" s="149"/>
      <c r="F16" s="150">
        <f t="shared" si="2"/>
        <v>0</v>
      </c>
      <c r="G16" s="151"/>
      <c r="H16" s="166">
        <f t="shared" si="1"/>
        <v>0</v>
      </c>
      <c r="I16" s="70"/>
      <c r="J16" s="62"/>
    </row>
    <row r="17" spans="1:10" ht="13.5" thickBot="1">
      <c r="A17" s="74">
        <v>11</v>
      </c>
      <c r="B17" s="75"/>
      <c r="C17" s="75"/>
      <c r="D17" s="75"/>
      <c r="E17" s="146"/>
      <c r="F17" s="76">
        <f t="shared" si="2"/>
        <v>0</v>
      </c>
      <c r="G17" s="79"/>
      <c r="H17" s="181">
        <f t="shared" si="1"/>
        <v>0</v>
      </c>
      <c r="I17" s="70"/>
      <c r="J17" s="155"/>
    </row>
    <row r="18" spans="1:10" ht="13.5" thickBot="1">
      <c r="A18" s="48">
        <v>12</v>
      </c>
      <c r="B18" s="21"/>
      <c r="C18" s="21"/>
      <c r="D18" s="21"/>
      <c r="E18" s="54"/>
      <c r="F18" s="40">
        <f t="shared" si="2"/>
        <v>0</v>
      </c>
      <c r="G18" s="22">
        <f t="shared" si="5"/>
        <v>0.34027777777777773</v>
      </c>
      <c r="H18" s="80">
        <f t="shared" si="1"/>
        <v>0</v>
      </c>
      <c r="I18" s="70"/>
      <c r="J18" s="156"/>
    </row>
    <row r="19" spans="1:10" ht="13.5" thickBot="1">
      <c r="A19" s="20">
        <v>13</v>
      </c>
      <c r="B19" s="21"/>
      <c r="C19" s="21"/>
      <c r="D19" s="21">
        <v>0</v>
      </c>
      <c r="E19" s="54">
        <v>0</v>
      </c>
      <c r="F19" s="40">
        <f t="shared" si="2"/>
        <v>0</v>
      </c>
      <c r="G19" s="22">
        <f t="shared" si="5"/>
        <v>0.34027777777777773</v>
      </c>
      <c r="H19" s="80">
        <f t="shared" ref="H19" si="7">IF(F19=0,0,F19-G19)</f>
        <v>0</v>
      </c>
      <c r="I19" s="70"/>
      <c r="J19" s="62"/>
    </row>
    <row r="20" spans="1:10" ht="13.5" thickBot="1">
      <c r="A20" s="20">
        <v>14</v>
      </c>
      <c r="B20" s="21"/>
      <c r="C20" s="21"/>
      <c r="D20" s="21"/>
      <c r="E20" s="54"/>
      <c r="F20" s="40">
        <f t="shared" si="2"/>
        <v>0</v>
      </c>
      <c r="G20" s="22">
        <f t="shared" si="5"/>
        <v>0.34027777777777773</v>
      </c>
      <c r="H20" s="80">
        <f t="shared" si="1"/>
        <v>0</v>
      </c>
      <c r="I20" s="70"/>
      <c r="J20" s="62"/>
    </row>
    <row r="21" spans="1:10" ht="13.5" thickBot="1">
      <c r="A21" s="20">
        <v>15</v>
      </c>
      <c r="B21" s="21"/>
      <c r="C21" s="21"/>
      <c r="D21" s="21">
        <v>0</v>
      </c>
      <c r="E21" s="54">
        <v>0</v>
      </c>
      <c r="F21" s="40">
        <f t="shared" si="2"/>
        <v>0</v>
      </c>
      <c r="G21" s="22">
        <f t="shared" si="5"/>
        <v>0.34027777777777773</v>
      </c>
      <c r="H21" s="80">
        <f t="shared" ref="H21" si="8">IF(F21=0,0,F21-G21)</f>
        <v>0</v>
      </c>
      <c r="I21" s="70"/>
    </row>
    <row r="22" spans="1:10" ht="13.5" thickBot="1">
      <c r="A22" s="20">
        <v>16</v>
      </c>
      <c r="B22" s="21"/>
      <c r="C22" s="21"/>
      <c r="D22" s="21"/>
      <c r="E22" s="54"/>
      <c r="F22" s="40">
        <f t="shared" si="2"/>
        <v>0</v>
      </c>
      <c r="G22" s="22">
        <f t="shared" si="5"/>
        <v>0.34027777777777773</v>
      </c>
      <c r="H22" s="80">
        <f t="shared" si="1"/>
        <v>0</v>
      </c>
      <c r="I22" s="70"/>
    </row>
    <row r="23" spans="1:10" ht="13.5" thickBot="1">
      <c r="A23" s="147">
        <v>17</v>
      </c>
      <c r="B23" s="148"/>
      <c r="C23" s="148"/>
      <c r="D23" s="148">
        <v>0</v>
      </c>
      <c r="E23" s="149">
        <v>0</v>
      </c>
      <c r="F23" s="150">
        <f t="shared" si="2"/>
        <v>0</v>
      </c>
      <c r="G23" s="151"/>
      <c r="H23" s="166">
        <f>IF(F23=0,0,F23-G23)</f>
        <v>0</v>
      </c>
      <c r="I23" s="70"/>
    </row>
    <row r="24" spans="1:10" ht="13.5" thickBot="1">
      <c r="A24" s="74">
        <v>18</v>
      </c>
      <c r="B24" s="75"/>
      <c r="C24" s="75"/>
      <c r="D24" s="75"/>
      <c r="E24" s="146"/>
      <c r="F24" s="76">
        <f t="shared" si="2"/>
        <v>0</v>
      </c>
      <c r="G24" s="79"/>
      <c r="H24" s="181">
        <f>IF(F24=0,0,F24-G24)</f>
        <v>0</v>
      </c>
      <c r="I24" s="70"/>
    </row>
    <row r="25" spans="1:10" ht="13.5" thickBot="1">
      <c r="A25" s="20">
        <v>19</v>
      </c>
      <c r="B25" s="21"/>
      <c r="C25" s="21"/>
      <c r="D25" s="21"/>
      <c r="E25" s="54"/>
      <c r="F25" s="40">
        <f t="shared" si="2"/>
        <v>0</v>
      </c>
      <c r="G25" s="22">
        <f t="shared" si="5"/>
        <v>0.34027777777777773</v>
      </c>
      <c r="H25" s="80">
        <f t="shared" ref="H25:H26" si="9">IF(F25=0,0,F25-G25)</f>
        <v>0</v>
      </c>
      <c r="I25" s="70"/>
      <c r="J25" t="s">
        <v>34</v>
      </c>
    </row>
    <row r="26" spans="1:10" ht="13.5" thickBot="1">
      <c r="A26" s="153">
        <v>20</v>
      </c>
      <c r="B26" s="21"/>
      <c r="C26" s="21"/>
      <c r="D26" s="21"/>
      <c r="E26" s="54"/>
      <c r="F26" s="40">
        <f t="shared" si="2"/>
        <v>0</v>
      </c>
      <c r="G26" s="22">
        <f t="shared" si="5"/>
        <v>0.34027777777777773</v>
      </c>
      <c r="H26" s="80">
        <f t="shared" si="9"/>
        <v>0</v>
      </c>
      <c r="I26" s="70"/>
    </row>
    <row r="27" spans="1:10" ht="13.5" thickBot="1">
      <c r="A27" s="20">
        <v>21</v>
      </c>
      <c r="B27" s="21"/>
      <c r="C27" s="21"/>
      <c r="D27" s="21">
        <v>0</v>
      </c>
      <c r="E27" s="54">
        <v>0</v>
      </c>
      <c r="F27" s="40">
        <f t="shared" si="2"/>
        <v>0</v>
      </c>
      <c r="G27" s="22">
        <f t="shared" si="5"/>
        <v>0.34027777777777773</v>
      </c>
      <c r="H27" s="80">
        <f t="shared" si="1"/>
        <v>0</v>
      </c>
      <c r="I27" s="71"/>
    </row>
    <row r="28" spans="1:10" ht="13.5" thickBot="1">
      <c r="A28" s="20">
        <v>22</v>
      </c>
      <c r="B28" s="21"/>
      <c r="C28" s="21"/>
      <c r="D28" s="21"/>
      <c r="E28" s="54"/>
      <c r="F28" s="40">
        <f t="shared" si="2"/>
        <v>0</v>
      </c>
      <c r="G28" s="22">
        <f t="shared" si="5"/>
        <v>0.34027777777777773</v>
      </c>
      <c r="H28" s="80">
        <f t="shared" ref="H28" si="10">IF(F28=0,0,F28-G28)</f>
        <v>0</v>
      </c>
      <c r="I28" s="71"/>
    </row>
    <row r="29" spans="1:10" ht="13.5" thickBot="1">
      <c r="A29" s="20">
        <v>23</v>
      </c>
      <c r="B29" s="21"/>
      <c r="C29" s="21"/>
      <c r="D29" s="21">
        <v>0</v>
      </c>
      <c r="E29" s="54">
        <v>0</v>
      </c>
      <c r="F29" s="40">
        <f t="shared" si="2"/>
        <v>0</v>
      </c>
      <c r="G29" s="22">
        <f t="shared" si="5"/>
        <v>0.34027777777777773</v>
      </c>
      <c r="H29" s="80">
        <f t="shared" si="1"/>
        <v>0</v>
      </c>
      <c r="I29" s="71"/>
    </row>
    <row r="30" spans="1:10" ht="13.5" thickBot="1">
      <c r="A30" s="147">
        <v>24</v>
      </c>
      <c r="B30" s="148"/>
      <c r="C30" s="148"/>
      <c r="D30" s="148"/>
      <c r="E30" s="149"/>
      <c r="F30" s="150">
        <f t="shared" si="2"/>
        <v>0</v>
      </c>
      <c r="G30" s="151"/>
      <c r="H30" s="166">
        <f>IF(F30=0,0,F30-G30)</f>
        <v>0</v>
      </c>
      <c r="I30" s="71"/>
    </row>
    <row r="31" spans="1:10" ht="13.5" thickBot="1">
      <c r="A31" s="74">
        <v>25</v>
      </c>
      <c r="B31" s="75"/>
      <c r="C31" s="75"/>
      <c r="D31" s="75"/>
      <c r="E31" s="146"/>
      <c r="F31" s="76">
        <f t="shared" si="2"/>
        <v>0</v>
      </c>
      <c r="G31" s="79"/>
      <c r="H31" s="181">
        <f>IF(F31=0,0,F31-G31)</f>
        <v>0</v>
      </c>
      <c r="I31" s="70"/>
    </row>
    <row r="32" spans="1:10" ht="13.5" thickBot="1">
      <c r="A32" s="20">
        <v>26</v>
      </c>
      <c r="B32" s="21"/>
      <c r="C32" s="21"/>
      <c r="D32" s="21"/>
      <c r="E32" s="54"/>
      <c r="F32" s="40">
        <f t="shared" si="2"/>
        <v>0</v>
      </c>
      <c r="G32" s="22">
        <f t="shared" si="5"/>
        <v>0.34027777777777773</v>
      </c>
      <c r="H32" s="80">
        <f t="shared" ref="H32:H33" si="11">IF(F32=0,0,F32-G32)</f>
        <v>0</v>
      </c>
      <c r="I32" s="70"/>
    </row>
    <row r="33" spans="1:9" ht="13.5" thickBot="1">
      <c r="A33" s="153">
        <v>27</v>
      </c>
      <c r="B33" s="21"/>
      <c r="C33" s="21"/>
      <c r="D33" s="21">
        <v>0</v>
      </c>
      <c r="E33" s="54">
        <v>0</v>
      </c>
      <c r="F33" s="40">
        <f t="shared" si="2"/>
        <v>0</v>
      </c>
      <c r="G33" s="22">
        <f t="shared" si="5"/>
        <v>0.34027777777777773</v>
      </c>
      <c r="H33" s="80">
        <f t="shared" si="11"/>
        <v>0</v>
      </c>
      <c r="I33" s="70"/>
    </row>
    <row r="34" spans="1:9" ht="13.5" thickBot="1">
      <c r="A34" s="20">
        <v>28</v>
      </c>
      <c r="B34" s="21"/>
      <c r="C34" s="21"/>
      <c r="D34" s="21"/>
      <c r="E34" s="54"/>
      <c r="F34" s="40">
        <f t="shared" si="2"/>
        <v>0</v>
      </c>
      <c r="G34" s="22">
        <f t="shared" si="5"/>
        <v>0.34027777777777773</v>
      </c>
      <c r="H34" s="80">
        <f t="shared" si="1"/>
        <v>0</v>
      </c>
      <c r="I34" s="70"/>
    </row>
    <row r="35" spans="1:9" ht="13.5" thickBot="1">
      <c r="A35" s="20">
        <v>29</v>
      </c>
      <c r="B35" s="21"/>
      <c r="C35" s="21"/>
      <c r="D35" s="21">
        <v>0</v>
      </c>
      <c r="E35" s="54">
        <v>0</v>
      </c>
      <c r="F35" s="40">
        <f t="shared" si="2"/>
        <v>0</v>
      </c>
      <c r="G35" s="22">
        <f t="shared" si="5"/>
        <v>0.34027777777777773</v>
      </c>
      <c r="H35" s="80">
        <f t="shared" ref="H35" si="12">IF(F35=0,0,F35-G35)</f>
        <v>0</v>
      </c>
      <c r="I35" s="70"/>
    </row>
    <row r="36" spans="1:9" ht="13.5" thickBot="1">
      <c r="A36" s="20">
        <v>30</v>
      </c>
      <c r="B36" s="21"/>
      <c r="C36" s="21"/>
      <c r="D36" s="21"/>
      <c r="E36" s="54"/>
      <c r="F36" s="40">
        <f t="shared" si="2"/>
        <v>0</v>
      </c>
      <c r="G36" s="22">
        <f t="shared" si="5"/>
        <v>0.34027777777777773</v>
      </c>
      <c r="H36" s="80">
        <f t="shared" si="1"/>
        <v>0</v>
      </c>
      <c r="I36" s="71"/>
    </row>
    <row r="37" spans="1:9" ht="13.5" thickBot="1">
      <c r="A37" s="147">
        <v>31</v>
      </c>
      <c r="B37" s="148">
        <v>0</v>
      </c>
      <c r="C37" s="148">
        <v>0</v>
      </c>
      <c r="D37" s="148">
        <v>0</v>
      </c>
      <c r="E37" s="149">
        <v>0</v>
      </c>
      <c r="F37" s="150">
        <f t="shared" si="2"/>
        <v>0</v>
      </c>
      <c r="G37" s="151"/>
      <c r="H37" s="166">
        <f t="shared" si="1"/>
        <v>0</v>
      </c>
      <c r="I37" s="72"/>
    </row>
    <row r="38" spans="1:9">
      <c r="A38" s="14"/>
      <c r="B38" s="6"/>
      <c r="C38" s="6"/>
      <c r="D38" s="6"/>
      <c r="E38" s="55"/>
      <c r="F38" s="5"/>
      <c r="G38" s="6"/>
      <c r="H38" s="24"/>
    </row>
    <row r="39" spans="1:9">
      <c r="A39" s="14" t="s">
        <v>13</v>
      </c>
      <c r="B39" s="6"/>
      <c r="C39" s="6"/>
      <c r="D39" s="6"/>
      <c r="E39" s="56"/>
      <c r="F39" s="27"/>
      <c r="G39" s="26"/>
      <c r="H39" s="194">
        <f>SUM(H7:H37)</f>
        <v>0</v>
      </c>
    </row>
    <row r="40" spans="1:9">
      <c r="A40" s="14" t="s">
        <v>14</v>
      </c>
      <c r="B40" s="5"/>
      <c r="C40" s="6"/>
      <c r="D40" s="6"/>
      <c r="E40" s="57"/>
      <c r="F40" s="23"/>
      <c r="G40" s="6"/>
      <c r="H40" s="18">
        <v>0</v>
      </c>
    </row>
    <row r="41" spans="1:9">
      <c r="A41" s="14" t="s">
        <v>15</v>
      </c>
      <c r="B41" s="5"/>
      <c r="C41" s="6"/>
      <c r="D41" s="6"/>
      <c r="E41" s="58"/>
      <c r="F41" s="30"/>
      <c r="G41" s="25">
        <f>SUM(G7:G37)</f>
        <v>6.6388888888888875</v>
      </c>
      <c r="H41" s="24"/>
    </row>
    <row r="42" spans="1:9" ht="13.5" thickBot="1">
      <c r="A42" s="14" t="s">
        <v>16</v>
      </c>
      <c r="B42" s="5"/>
      <c r="C42" s="6"/>
      <c r="D42" s="6"/>
      <c r="E42" s="59"/>
      <c r="F42" s="25">
        <f>SUM(F7:F37)</f>
        <v>0</v>
      </c>
      <c r="G42" s="33"/>
      <c r="H42" s="24"/>
    </row>
    <row r="43" spans="1:9" ht="27" customHeight="1" thickBot="1">
      <c r="A43" s="17" t="s">
        <v>17</v>
      </c>
      <c r="B43" s="11"/>
      <c r="C43" s="11"/>
      <c r="D43" s="7"/>
      <c r="E43" s="60"/>
      <c r="F43" s="32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20</v>
      </c>
      <c r="E48" s="1">
        <v>0.29166666666666669</v>
      </c>
    </row>
    <row r="49" spans="1:6">
      <c r="A49" t="s">
        <v>21</v>
      </c>
      <c r="E49" s="1">
        <v>0.75</v>
      </c>
    </row>
    <row r="50" spans="1:6">
      <c r="E50" s="1">
        <v>0</v>
      </c>
    </row>
    <row r="51" spans="1:6">
      <c r="A51" t="s">
        <v>22</v>
      </c>
      <c r="E51" s="1">
        <v>2.0833333333333332E-2</v>
      </c>
    </row>
    <row r="53" spans="1:6">
      <c r="A53" t="s">
        <v>52</v>
      </c>
      <c r="E53" s="1">
        <v>0.34027777777777773</v>
      </c>
      <c r="F53" t="s">
        <v>36</v>
      </c>
    </row>
    <row r="54" spans="1:6">
      <c r="A54" t="s">
        <v>53</v>
      </c>
      <c r="E54" s="1">
        <v>0.3125</v>
      </c>
      <c r="F54" t="s">
        <v>35</v>
      </c>
    </row>
    <row r="56" spans="1:6">
      <c r="A56" t="s">
        <v>48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J56"/>
  <sheetViews>
    <sheetView showZeros="0" topLeftCell="A7" workbookViewId="0">
      <selection activeCell="A36" sqref="A36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3.28515625" customWidth="1"/>
  </cols>
  <sheetData>
    <row r="1" spans="1:10" s="38" customFormat="1" ht="19.5">
      <c r="A1" s="35" t="s">
        <v>0</v>
      </c>
      <c r="B1" s="36"/>
      <c r="C1" s="36"/>
      <c r="D1" s="37"/>
      <c r="E1" s="36"/>
      <c r="F1" s="36"/>
      <c r="H1" s="39"/>
    </row>
    <row r="2" spans="1:10" s="3" customFormat="1" ht="18">
      <c r="A2" s="8" t="s">
        <v>1</v>
      </c>
      <c r="B2" s="9"/>
      <c r="C2" s="34" t="str">
        <f>(Jan!C2)</f>
        <v xml:space="preserve"> </v>
      </c>
      <c r="D2" s="9"/>
      <c r="E2" s="9"/>
      <c r="F2" s="9"/>
      <c r="H2" s="15"/>
    </row>
    <row r="3" spans="1:10" s="3" customFormat="1" ht="18">
      <c r="A3" s="8" t="s">
        <v>2</v>
      </c>
      <c r="B3" s="9"/>
      <c r="C3" s="34" t="s">
        <v>31</v>
      </c>
      <c r="D3" s="10"/>
      <c r="E3" s="9"/>
      <c r="F3" s="9"/>
      <c r="H3" s="15"/>
    </row>
    <row r="4" spans="1:10" ht="18">
      <c r="A4" s="8" t="s">
        <v>4</v>
      </c>
      <c r="B4" s="6"/>
      <c r="C4" s="34">
        <v>2015</v>
      </c>
      <c r="D4" s="6"/>
      <c r="E4" s="6"/>
      <c r="F4" s="6"/>
    </row>
    <row r="5" spans="1:10" s="44" customFormat="1" ht="12">
      <c r="A5" s="41"/>
      <c r="B5" s="42"/>
      <c r="C5" s="43"/>
      <c r="D5" s="42"/>
      <c r="E5" s="42"/>
      <c r="F5" s="42"/>
      <c r="H5" s="45"/>
    </row>
    <row r="6" spans="1:10" s="4" customFormat="1" ht="12.75" customHeight="1" thickBot="1">
      <c r="A6" s="86" t="s">
        <v>5</v>
      </c>
      <c r="B6" s="87" t="s">
        <v>6</v>
      </c>
      <c r="C6" s="87" t="s">
        <v>7</v>
      </c>
      <c r="D6" s="87" t="s">
        <v>8</v>
      </c>
      <c r="E6" s="88" t="s">
        <v>9</v>
      </c>
      <c r="F6" s="89" t="s">
        <v>10</v>
      </c>
      <c r="G6" s="88" t="s">
        <v>11</v>
      </c>
      <c r="H6" s="90" t="s">
        <v>12</v>
      </c>
      <c r="I6" s="67" t="s">
        <v>37</v>
      </c>
    </row>
    <row r="7" spans="1:10" ht="13.5" thickBot="1">
      <c r="A7" s="82">
        <v>1</v>
      </c>
      <c r="B7" s="21"/>
      <c r="C7" s="21"/>
      <c r="D7" s="21"/>
      <c r="E7" s="21"/>
      <c r="F7" s="40">
        <f t="shared" ref="F7:F3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22">
        <f>$E$53</f>
        <v>0.34027777777777773</v>
      </c>
      <c r="H7" s="47">
        <f t="shared" ref="H7:H37" si="1">IF(F7=0,0,F7-G7)</f>
        <v>0</v>
      </c>
      <c r="I7" s="73"/>
      <c r="J7" s="155"/>
    </row>
    <row r="8" spans="1:10" ht="13.5" thickBot="1">
      <c r="A8" s="82">
        <v>2</v>
      </c>
      <c r="B8" s="21"/>
      <c r="C8" s="21"/>
      <c r="D8" s="21"/>
      <c r="E8" s="21"/>
      <c r="F8" s="40">
        <f t="shared" si="0"/>
        <v>0</v>
      </c>
      <c r="G8" s="22">
        <f>$E$53</f>
        <v>0.34027777777777773</v>
      </c>
      <c r="H8" s="47">
        <f t="shared" si="1"/>
        <v>0</v>
      </c>
      <c r="I8" s="70"/>
    </row>
    <row r="9" spans="1:10" ht="13.5" thickBot="1">
      <c r="A9" s="165">
        <v>3</v>
      </c>
      <c r="B9" s="161"/>
      <c r="C9" s="148"/>
      <c r="D9" s="148"/>
      <c r="E9" s="148"/>
      <c r="F9" s="150">
        <f t="shared" si="0"/>
        <v>0</v>
      </c>
      <c r="G9" s="151"/>
      <c r="H9" s="152">
        <f t="shared" si="1"/>
        <v>0</v>
      </c>
      <c r="I9" s="70"/>
    </row>
    <row r="10" spans="1:10" ht="13.5" thickBot="1">
      <c r="A10" s="83">
        <v>4</v>
      </c>
      <c r="B10" s="162"/>
      <c r="C10" s="75"/>
      <c r="D10" s="75"/>
      <c r="E10" s="75"/>
      <c r="F10" s="76">
        <f t="shared" si="0"/>
        <v>0</v>
      </c>
      <c r="G10" s="79"/>
      <c r="H10" s="77">
        <f t="shared" si="1"/>
        <v>0</v>
      </c>
      <c r="I10" s="70"/>
    </row>
    <row r="11" spans="1:10" ht="13.5" thickBot="1">
      <c r="A11" s="82">
        <v>5</v>
      </c>
      <c r="B11" s="21"/>
      <c r="C11" s="21"/>
      <c r="D11" s="21"/>
      <c r="E11" s="21"/>
      <c r="F11" s="40">
        <f t="shared" si="0"/>
        <v>0</v>
      </c>
      <c r="G11" s="22">
        <f t="shared" ref="G11:G35" si="2">$E$53</f>
        <v>0.34027777777777773</v>
      </c>
      <c r="H11" s="47">
        <f t="shared" si="1"/>
        <v>0</v>
      </c>
      <c r="I11" s="70"/>
    </row>
    <row r="12" spans="1:10" ht="13.5" thickBot="1">
      <c r="A12" s="82">
        <v>6</v>
      </c>
      <c r="B12" s="21"/>
      <c r="C12" s="21"/>
      <c r="D12" s="21"/>
      <c r="E12" s="21"/>
      <c r="F12" s="40">
        <f t="shared" si="0"/>
        <v>0</v>
      </c>
      <c r="G12" s="22">
        <f t="shared" si="2"/>
        <v>0.34027777777777773</v>
      </c>
      <c r="H12" s="47">
        <f t="shared" si="1"/>
        <v>0</v>
      </c>
      <c r="I12" s="70"/>
    </row>
    <row r="13" spans="1:10" ht="13.5" thickBot="1">
      <c r="A13" s="82">
        <v>7</v>
      </c>
      <c r="B13" s="21"/>
      <c r="C13" s="21"/>
      <c r="D13" s="21"/>
      <c r="E13" s="21"/>
      <c r="F13" s="40">
        <f t="shared" si="0"/>
        <v>0</v>
      </c>
      <c r="G13" s="22">
        <f t="shared" si="2"/>
        <v>0.34027777777777773</v>
      </c>
      <c r="H13" s="47">
        <f t="shared" si="1"/>
        <v>0</v>
      </c>
      <c r="I13" s="70"/>
    </row>
    <row r="14" spans="1:10" ht="13.5" thickBot="1">
      <c r="A14" s="82">
        <v>8</v>
      </c>
      <c r="B14" s="21"/>
      <c r="C14" s="21"/>
      <c r="D14" s="21"/>
      <c r="E14" s="21"/>
      <c r="F14" s="40">
        <f t="shared" si="0"/>
        <v>0</v>
      </c>
      <c r="G14" s="22">
        <f t="shared" si="2"/>
        <v>0.34027777777777773</v>
      </c>
      <c r="H14" s="47">
        <f t="shared" si="1"/>
        <v>0</v>
      </c>
      <c r="I14" s="70"/>
    </row>
    <row r="15" spans="1:10" ht="13.5" thickBot="1">
      <c r="A15" s="82">
        <v>9</v>
      </c>
      <c r="B15" s="21"/>
      <c r="C15" s="21"/>
      <c r="D15" s="21"/>
      <c r="E15" s="21"/>
      <c r="F15" s="40">
        <f t="shared" si="0"/>
        <v>0</v>
      </c>
      <c r="G15" s="22">
        <f t="shared" si="2"/>
        <v>0.34027777777777773</v>
      </c>
      <c r="H15" s="47">
        <f t="shared" si="1"/>
        <v>0</v>
      </c>
      <c r="I15" s="70"/>
    </row>
    <row r="16" spans="1:10" ht="13.5" thickBot="1">
      <c r="A16" s="165">
        <v>10</v>
      </c>
      <c r="B16" s="161"/>
      <c r="C16" s="148"/>
      <c r="D16" s="148"/>
      <c r="E16" s="148"/>
      <c r="F16" s="150">
        <f t="shared" si="0"/>
        <v>0</v>
      </c>
      <c r="G16" s="151"/>
      <c r="H16" s="152">
        <f t="shared" si="1"/>
        <v>0</v>
      </c>
      <c r="I16" s="70"/>
    </row>
    <row r="17" spans="1:9" ht="13.5" thickBot="1">
      <c r="A17" s="83">
        <v>11</v>
      </c>
      <c r="B17" s="162"/>
      <c r="C17" s="75"/>
      <c r="D17" s="75"/>
      <c r="E17" s="75"/>
      <c r="F17" s="76">
        <f t="shared" si="0"/>
        <v>0</v>
      </c>
      <c r="G17" s="79"/>
      <c r="H17" s="77">
        <f t="shared" si="1"/>
        <v>0</v>
      </c>
      <c r="I17" s="70"/>
    </row>
    <row r="18" spans="1:9" ht="13.5" thickBot="1">
      <c r="A18" s="82">
        <v>12</v>
      </c>
      <c r="B18" s="21"/>
      <c r="C18" s="21"/>
      <c r="D18" s="21"/>
      <c r="E18" s="21"/>
      <c r="F18" s="40">
        <f t="shared" si="0"/>
        <v>0</v>
      </c>
      <c r="G18" s="22">
        <f t="shared" si="2"/>
        <v>0.34027777777777773</v>
      </c>
      <c r="H18" s="47">
        <f t="shared" si="1"/>
        <v>0</v>
      </c>
      <c r="I18" s="70"/>
    </row>
    <row r="19" spans="1:9" ht="13.5" thickBot="1">
      <c r="A19" s="82">
        <v>13</v>
      </c>
      <c r="B19" s="21"/>
      <c r="C19" s="21"/>
      <c r="D19" s="21"/>
      <c r="E19" s="21"/>
      <c r="F19" s="40">
        <f t="shared" si="0"/>
        <v>0</v>
      </c>
      <c r="G19" s="22">
        <f t="shared" si="2"/>
        <v>0.34027777777777773</v>
      </c>
      <c r="H19" s="47">
        <f t="shared" si="1"/>
        <v>0</v>
      </c>
      <c r="I19" s="70"/>
    </row>
    <row r="20" spans="1:9" ht="13.5" thickBot="1">
      <c r="A20" s="82">
        <v>14</v>
      </c>
      <c r="B20" s="21"/>
      <c r="C20" s="21"/>
      <c r="D20" s="21"/>
      <c r="E20" s="21"/>
      <c r="F20" s="40">
        <f t="shared" si="0"/>
        <v>0</v>
      </c>
      <c r="G20" s="22">
        <f t="shared" si="2"/>
        <v>0.34027777777777773</v>
      </c>
      <c r="H20" s="47">
        <f t="shared" si="1"/>
        <v>0</v>
      </c>
      <c r="I20" s="70"/>
    </row>
    <row r="21" spans="1:9" ht="13.5" thickBot="1">
      <c r="A21" s="82">
        <v>15</v>
      </c>
      <c r="B21" s="21"/>
      <c r="C21" s="21"/>
      <c r="D21" s="21"/>
      <c r="E21" s="21"/>
      <c r="F21" s="40">
        <f t="shared" si="0"/>
        <v>0</v>
      </c>
      <c r="G21" s="22">
        <f t="shared" si="2"/>
        <v>0.34027777777777773</v>
      </c>
      <c r="H21" s="47">
        <f t="shared" si="1"/>
        <v>0</v>
      </c>
      <c r="I21" s="70"/>
    </row>
    <row r="22" spans="1:9" ht="13.5" thickBot="1">
      <c r="A22" s="82">
        <v>16</v>
      </c>
      <c r="B22" s="21"/>
      <c r="C22" s="21"/>
      <c r="D22" s="21"/>
      <c r="E22" s="21"/>
      <c r="F22" s="40">
        <f t="shared" si="0"/>
        <v>0</v>
      </c>
      <c r="G22" s="22">
        <f t="shared" si="2"/>
        <v>0.34027777777777773</v>
      </c>
      <c r="H22" s="47">
        <f t="shared" si="1"/>
        <v>0</v>
      </c>
      <c r="I22" s="70"/>
    </row>
    <row r="23" spans="1:9" ht="13.5" thickBot="1">
      <c r="A23" s="159">
        <v>17</v>
      </c>
      <c r="B23" s="161"/>
      <c r="C23" s="148"/>
      <c r="D23" s="148"/>
      <c r="E23" s="148"/>
      <c r="F23" s="150">
        <f t="shared" si="0"/>
        <v>0</v>
      </c>
      <c r="G23" s="151"/>
      <c r="H23" s="152">
        <f t="shared" si="1"/>
        <v>0</v>
      </c>
      <c r="I23" s="70"/>
    </row>
    <row r="24" spans="1:9" ht="13.5" thickBot="1">
      <c r="A24" s="83">
        <v>18</v>
      </c>
      <c r="B24" s="162"/>
      <c r="C24" s="75"/>
      <c r="D24" s="75"/>
      <c r="E24" s="75"/>
      <c r="F24" s="76">
        <f t="shared" si="0"/>
        <v>0</v>
      </c>
      <c r="G24" s="79"/>
      <c r="H24" s="77">
        <f t="shared" si="1"/>
        <v>0</v>
      </c>
      <c r="I24" s="70"/>
    </row>
    <row r="25" spans="1:9" ht="13.5" thickBot="1">
      <c r="A25" s="82">
        <v>19</v>
      </c>
      <c r="B25" s="21"/>
      <c r="C25" s="21"/>
      <c r="D25" s="21"/>
      <c r="E25" s="21"/>
      <c r="F25" s="40">
        <f t="shared" si="0"/>
        <v>0</v>
      </c>
      <c r="G25" s="22">
        <f t="shared" si="2"/>
        <v>0.34027777777777773</v>
      </c>
      <c r="H25" s="47">
        <f t="shared" si="1"/>
        <v>0</v>
      </c>
      <c r="I25" s="70"/>
    </row>
    <row r="26" spans="1:9" ht="13.5" thickBot="1">
      <c r="A26" s="82">
        <v>20</v>
      </c>
      <c r="B26" s="21"/>
      <c r="C26" s="21"/>
      <c r="D26" s="21"/>
      <c r="E26" s="21"/>
      <c r="F26" s="40">
        <f t="shared" si="0"/>
        <v>0</v>
      </c>
      <c r="G26" s="22">
        <f t="shared" si="2"/>
        <v>0.34027777777777773</v>
      </c>
      <c r="H26" s="47">
        <f t="shared" si="1"/>
        <v>0</v>
      </c>
      <c r="I26" s="70"/>
    </row>
    <row r="27" spans="1:9" ht="13.5" thickBot="1">
      <c r="A27" s="82">
        <v>21</v>
      </c>
      <c r="B27" s="21"/>
      <c r="C27" s="21"/>
      <c r="D27" s="21"/>
      <c r="E27" s="21"/>
      <c r="F27" s="40">
        <f t="shared" si="0"/>
        <v>0</v>
      </c>
      <c r="G27" s="22">
        <f t="shared" si="2"/>
        <v>0.34027777777777773</v>
      </c>
      <c r="H27" s="47">
        <f t="shared" si="1"/>
        <v>0</v>
      </c>
      <c r="I27" s="71"/>
    </row>
    <row r="28" spans="1:9" ht="13.5" thickBot="1">
      <c r="A28" s="82">
        <v>22</v>
      </c>
      <c r="B28" s="21"/>
      <c r="C28" s="21"/>
      <c r="D28" s="21"/>
      <c r="E28" s="21"/>
      <c r="F28" s="40">
        <f t="shared" si="0"/>
        <v>0</v>
      </c>
      <c r="G28" s="22">
        <f t="shared" si="2"/>
        <v>0.34027777777777773</v>
      </c>
      <c r="H28" s="47">
        <f t="shared" si="1"/>
        <v>0</v>
      </c>
      <c r="I28" s="71"/>
    </row>
    <row r="29" spans="1:9" ht="13.5" thickBot="1">
      <c r="A29" s="82">
        <v>23</v>
      </c>
      <c r="B29" s="21"/>
      <c r="C29" s="21"/>
      <c r="D29" s="21"/>
      <c r="E29" s="21"/>
      <c r="F29" s="40">
        <f t="shared" si="0"/>
        <v>0</v>
      </c>
      <c r="G29" s="22">
        <f t="shared" si="2"/>
        <v>0.34027777777777773</v>
      </c>
      <c r="H29" s="47">
        <f t="shared" si="1"/>
        <v>0</v>
      </c>
      <c r="I29" s="71"/>
    </row>
    <row r="30" spans="1:9" ht="13.5" thickBot="1">
      <c r="A30" s="159">
        <v>24</v>
      </c>
      <c r="B30" s="161"/>
      <c r="C30" s="148"/>
      <c r="D30" s="148"/>
      <c r="E30" s="148"/>
      <c r="F30" s="150">
        <f t="shared" si="0"/>
        <v>0</v>
      </c>
      <c r="G30" s="151"/>
      <c r="H30" s="152">
        <f t="shared" si="1"/>
        <v>0</v>
      </c>
      <c r="I30" s="71"/>
    </row>
    <row r="31" spans="1:9" ht="13.5" thickBot="1">
      <c r="A31" s="83">
        <v>25</v>
      </c>
      <c r="B31" s="162"/>
      <c r="C31" s="75"/>
      <c r="D31" s="75"/>
      <c r="E31" s="75"/>
      <c r="F31" s="76">
        <f t="shared" si="0"/>
        <v>0</v>
      </c>
      <c r="G31" s="79"/>
      <c r="H31" s="77">
        <f t="shared" si="1"/>
        <v>0</v>
      </c>
      <c r="I31" s="71"/>
    </row>
    <row r="32" spans="1:9" ht="13.5" thickBot="1">
      <c r="A32" s="82">
        <v>26</v>
      </c>
      <c r="B32" s="21"/>
      <c r="C32" s="21"/>
      <c r="D32" s="21"/>
      <c r="E32" s="21"/>
      <c r="F32" s="40">
        <f t="shared" si="0"/>
        <v>0</v>
      </c>
      <c r="G32" s="22">
        <f t="shared" si="2"/>
        <v>0.34027777777777773</v>
      </c>
      <c r="H32" s="47">
        <f t="shared" si="1"/>
        <v>0</v>
      </c>
      <c r="I32" s="70"/>
    </row>
    <row r="33" spans="1:9" ht="13.5" thickBot="1">
      <c r="A33" s="82">
        <v>27</v>
      </c>
      <c r="B33" s="21"/>
      <c r="C33" s="21"/>
      <c r="D33" s="21"/>
      <c r="E33" s="21"/>
      <c r="F33" s="40">
        <f t="shared" si="0"/>
        <v>0</v>
      </c>
      <c r="G33" s="22">
        <f t="shared" si="2"/>
        <v>0.34027777777777773</v>
      </c>
      <c r="H33" s="47">
        <f t="shared" si="1"/>
        <v>0</v>
      </c>
      <c r="I33" s="70"/>
    </row>
    <row r="34" spans="1:9" ht="13.5" thickBot="1">
      <c r="A34" s="82">
        <v>28</v>
      </c>
      <c r="B34" s="21"/>
      <c r="C34" s="21"/>
      <c r="D34" s="21"/>
      <c r="E34" s="21"/>
      <c r="F34" s="40">
        <f t="shared" si="0"/>
        <v>0</v>
      </c>
      <c r="G34" s="22">
        <f t="shared" si="2"/>
        <v>0.34027777777777773</v>
      </c>
      <c r="H34" s="47">
        <f t="shared" si="1"/>
        <v>0</v>
      </c>
      <c r="I34" s="70"/>
    </row>
    <row r="35" spans="1:9" ht="13.5" thickBot="1">
      <c r="A35" s="82">
        <v>29</v>
      </c>
      <c r="B35" s="21"/>
      <c r="C35" s="21"/>
      <c r="D35" s="21"/>
      <c r="E35" s="21"/>
      <c r="F35" s="40">
        <f t="shared" si="0"/>
        <v>0</v>
      </c>
      <c r="G35" s="22">
        <f t="shared" si="2"/>
        <v>0.34027777777777773</v>
      </c>
      <c r="H35" s="47">
        <f t="shared" si="1"/>
        <v>0</v>
      </c>
      <c r="I35" s="70"/>
    </row>
    <row r="36" spans="1:9" ht="13.5" thickBot="1">
      <c r="A36" s="82">
        <v>30</v>
      </c>
      <c r="B36" s="21"/>
      <c r="C36" s="21"/>
      <c r="D36" s="21"/>
      <c r="E36" s="21"/>
      <c r="F36" s="40">
        <f>IF(C36-B36&gt;$E$50,IF(E36-D36&lt;$E$50,IF(C36&lt;$E$49, IF(B36&gt;$E$48,C36-B36-$E$50,C36-$E$48-$E$50),IF(B36&gt;$E$48, $E$49-B36-$E$50,$E$49-$E$48-$E$50)), IF(C36&lt;$E$49, IF(B36&gt;$E$48,C36-B36-(E36-D36),C36-$E$48-(E36-D36)),IF(B36&gt;$E$48, $E$49-B36-(E36-D36),$E$49-$E$48-(E36-D36)))), $E$50)</f>
        <v>0</v>
      </c>
      <c r="G36" s="22">
        <v>0.17361111111111113</v>
      </c>
      <c r="H36" s="47">
        <f t="shared" si="1"/>
        <v>0</v>
      </c>
      <c r="I36" s="71" t="s">
        <v>62</v>
      </c>
    </row>
    <row r="37" spans="1:9" ht="13.5" thickBot="1">
      <c r="A37" s="83">
        <v>31</v>
      </c>
      <c r="B37" s="162"/>
      <c r="C37" s="75"/>
      <c r="D37" s="75"/>
      <c r="E37" s="75"/>
      <c r="F37" s="76">
        <f t="shared" si="0"/>
        <v>0</v>
      </c>
      <c r="G37" s="79"/>
      <c r="H37" s="77">
        <f t="shared" si="1"/>
        <v>0</v>
      </c>
      <c r="I37" s="72"/>
    </row>
    <row r="38" spans="1:9">
      <c r="A38" s="14"/>
      <c r="B38" s="6"/>
      <c r="C38" s="6"/>
      <c r="D38" s="6"/>
      <c r="E38" s="6"/>
      <c r="F38" s="5"/>
      <c r="G38" s="6"/>
      <c r="H38" s="24"/>
      <c r="I38" s="44"/>
    </row>
    <row r="39" spans="1:9">
      <c r="A39" s="14" t="s">
        <v>13</v>
      </c>
      <c r="B39" s="6"/>
      <c r="C39" s="6"/>
      <c r="D39" s="6"/>
      <c r="E39" s="26"/>
      <c r="F39" s="27"/>
      <c r="G39" s="26"/>
      <c r="H39" s="18">
        <f>SUM(H7:H37)</f>
        <v>0</v>
      </c>
    </row>
    <row r="40" spans="1:9">
      <c r="A40" s="14" t="s">
        <v>14</v>
      </c>
      <c r="B40" s="5"/>
      <c r="C40" s="6"/>
      <c r="D40" s="6"/>
      <c r="E40" s="5"/>
      <c r="F40" s="23"/>
      <c r="G40" s="6"/>
      <c r="H40" s="18">
        <f>(Sept!H43)</f>
        <v>0</v>
      </c>
    </row>
    <row r="41" spans="1:9">
      <c r="A41" s="14" t="s">
        <v>15</v>
      </c>
      <c r="B41" s="5"/>
      <c r="C41" s="6"/>
      <c r="D41" s="6"/>
      <c r="E41" s="31"/>
      <c r="F41" s="30"/>
      <c r="G41" s="25">
        <f>SUM(G7:G37)</f>
        <v>7.3194444444444429</v>
      </c>
      <c r="H41" s="28"/>
    </row>
    <row r="42" spans="1:9" ht="13.5" thickBot="1">
      <c r="A42" s="14" t="s">
        <v>16</v>
      </c>
      <c r="B42" s="5"/>
      <c r="C42" s="6"/>
      <c r="D42" s="6"/>
      <c r="E42" s="29"/>
      <c r="F42" s="25">
        <f>SUM(F7:F37)</f>
        <v>0</v>
      </c>
      <c r="G42" s="33"/>
      <c r="H42" s="24"/>
    </row>
    <row r="43" spans="1:9" ht="27" customHeight="1" thickBot="1">
      <c r="A43" s="17" t="s">
        <v>17</v>
      </c>
      <c r="B43" s="11"/>
      <c r="C43" s="11"/>
      <c r="D43" s="7"/>
      <c r="E43" s="12"/>
      <c r="F43" s="32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20</v>
      </c>
      <c r="E48" s="1">
        <f>Jan!E48</f>
        <v>0.29166666666666669</v>
      </c>
    </row>
    <row r="49" spans="1:6">
      <c r="A49" t="s">
        <v>21</v>
      </c>
      <c r="E49" s="1">
        <f>Jan!E49</f>
        <v>0.75</v>
      </c>
    </row>
    <row r="50" spans="1:6">
      <c r="E50" s="46">
        <v>0</v>
      </c>
    </row>
    <row r="51" spans="1:6">
      <c r="A51" t="s">
        <v>22</v>
      </c>
      <c r="E51" s="1">
        <v>2.0833333333333332E-2</v>
      </c>
    </row>
    <row r="53" spans="1:6">
      <c r="A53" t="str">
        <f>Jan!A53</f>
        <v>Arbetstid 21/9 - 17/5   8:00-17:10</v>
      </c>
      <c r="E53" s="1">
        <f>Jan!E53</f>
        <v>0.34027777777777773</v>
      </c>
      <c r="F53" t="str">
        <f>Jan!F53</f>
        <v xml:space="preserve">  40 tim och 50 min/vecka</v>
      </c>
    </row>
    <row r="54" spans="1:6">
      <c r="A54" t="str">
        <f>Jan!A54</f>
        <v>Arbetstid 18/5 - 20/9   8:00-16:30</v>
      </c>
      <c r="E54" s="1">
        <f>Jan!E54</f>
        <v>0.3125</v>
      </c>
      <c r="F54" t="str">
        <f>Jan!F54</f>
        <v xml:space="preserve">  37 tim och 30 min/vecka</v>
      </c>
    </row>
    <row r="56" spans="1:6">
      <c r="A56" t="s">
        <v>48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J56"/>
  <sheetViews>
    <sheetView showZeros="0" topLeftCell="A4" workbookViewId="0">
      <selection activeCell="L15" sqref="L15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2.85546875" customWidth="1"/>
  </cols>
  <sheetData>
    <row r="1" spans="1:10" s="38" customFormat="1" ht="19.5">
      <c r="A1" s="35" t="s">
        <v>0</v>
      </c>
      <c r="B1" s="36"/>
      <c r="C1" s="36"/>
      <c r="D1" s="37"/>
      <c r="E1" s="36"/>
      <c r="F1" s="36"/>
      <c r="H1" s="39"/>
    </row>
    <row r="2" spans="1:10" s="3" customFormat="1" ht="18">
      <c r="A2" s="8" t="s">
        <v>1</v>
      </c>
      <c r="B2" s="9"/>
      <c r="C2" s="34" t="str">
        <f>(Jan!C2)</f>
        <v xml:space="preserve"> </v>
      </c>
      <c r="D2" s="9"/>
      <c r="E2" s="9"/>
      <c r="F2" s="9"/>
      <c r="H2" s="15"/>
    </row>
    <row r="3" spans="1:10" s="3" customFormat="1" ht="18">
      <c r="A3" s="8" t="s">
        <v>2</v>
      </c>
      <c r="B3" s="9"/>
      <c r="C3" s="34" t="s">
        <v>32</v>
      </c>
      <c r="D3" s="10"/>
      <c r="E3" s="9"/>
      <c r="F3" s="9"/>
      <c r="H3" s="15"/>
    </row>
    <row r="4" spans="1:10" ht="18">
      <c r="A4" s="8" t="s">
        <v>4</v>
      </c>
      <c r="B4" s="6"/>
      <c r="C4" s="34">
        <v>2015</v>
      </c>
      <c r="D4" s="6"/>
      <c r="E4" s="6"/>
      <c r="F4" s="6"/>
    </row>
    <row r="5" spans="1:10" s="44" customFormat="1" ht="12">
      <c r="A5" s="41"/>
      <c r="B5" s="42"/>
      <c r="C5" s="43"/>
      <c r="D5" s="42"/>
      <c r="E5" s="42"/>
      <c r="F5" s="42"/>
      <c r="H5" s="45"/>
    </row>
    <row r="6" spans="1:10" s="4" customFormat="1" ht="12.75" customHeight="1" thickBot="1">
      <c r="A6" s="86" t="s">
        <v>5</v>
      </c>
      <c r="B6" s="87" t="s">
        <v>6</v>
      </c>
      <c r="C6" s="87" t="s">
        <v>7</v>
      </c>
      <c r="D6" s="87" t="s">
        <v>8</v>
      </c>
      <c r="E6" s="88" t="s">
        <v>9</v>
      </c>
      <c r="F6" s="89" t="s">
        <v>10</v>
      </c>
      <c r="G6" s="88" t="s">
        <v>11</v>
      </c>
      <c r="H6" s="90" t="s">
        <v>12</v>
      </c>
      <c r="I6" s="170" t="s">
        <v>37</v>
      </c>
      <c r="J6" s="164"/>
    </row>
    <row r="7" spans="1:10" ht="13.5" thickBot="1">
      <c r="A7" s="83">
        <v>1</v>
      </c>
      <c r="B7" s="75"/>
      <c r="C7" s="75"/>
      <c r="D7" s="75"/>
      <c r="E7" s="75"/>
      <c r="F7" s="76">
        <f t="shared" ref="F7:F36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79"/>
      <c r="H7" s="172">
        <f t="shared" ref="H7:H36" si="1">IF(F7=0,0,F7-G7)</f>
        <v>0</v>
      </c>
      <c r="I7" s="92" t="s">
        <v>57</v>
      </c>
      <c r="J7" s="163"/>
    </row>
    <row r="8" spans="1:10" ht="13.5" thickBot="1">
      <c r="A8" s="82">
        <v>2</v>
      </c>
      <c r="B8" s="21"/>
      <c r="C8" s="21"/>
      <c r="D8" s="21"/>
      <c r="E8" s="21"/>
      <c r="F8" s="40">
        <f t="shared" si="0"/>
        <v>0</v>
      </c>
      <c r="G8" s="22">
        <f t="shared" ref="G8:G9" si="2">$E$53</f>
        <v>0.34027777777777773</v>
      </c>
      <c r="H8" s="69">
        <f t="shared" si="1"/>
        <v>0</v>
      </c>
      <c r="I8" s="71"/>
      <c r="J8" s="163"/>
    </row>
    <row r="9" spans="1:10" ht="13.5" thickBot="1">
      <c r="A9" s="82">
        <v>3</v>
      </c>
      <c r="B9" s="21"/>
      <c r="C9" s="21"/>
      <c r="D9" s="21"/>
      <c r="E9" s="21"/>
      <c r="F9" s="40">
        <f t="shared" si="0"/>
        <v>0</v>
      </c>
      <c r="G9" s="22">
        <f t="shared" si="2"/>
        <v>0.34027777777777773</v>
      </c>
      <c r="H9" s="69">
        <f t="shared" si="1"/>
        <v>0</v>
      </c>
      <c r="I9" s="93"/>
      <c r="J9" s="163"/>
    </row>
    <row r="10" spans="1:10" ht="13.5" thickBot="1">
      <c r="A10" s="82">
        <v>4</v>
      </c>
      <c r="B10" s="21"/>
      <c r="C10" s="21"/>
      <c r="D10" s="21"/>
      <c r="E10" s="21"/>
      <c r="F10" s="40">
        <f t="shared" si="0"/>
        <v>0</v>
      </c>
      <c r="G10" s="22">
        <f>$E$53</f>
        <v>0.34027777777777773</v>
      </c>
      <c r="H10" s="69">
        <f t="shared" si="1"/>
        <v>0</v>
      </c>
      <c r="I10" s="81"/>
      <c r="J10" s="163"/>
    </row>
    <row r="11" spans="1:10" ht="13.5" thickBot="1">
      <c r="A11" s="82">
        <v>5</v>
      </c>
      <c r="B11" s="21"/>
      <c r="C11" s="21"/>
      <c r="D11" s="21"/>
      <c r="E11" s="21"/>
      <c r="F11" s="40">
        <f t="shared" si="0"/>
        <v>0</v>
      </c>
      <c r="G11" s="22">
        <f>$E$53</f>
        <v>0.34027777777777773</v>
      </c>
      <c r="H11" s="69">
        <f t="shared" si="1"/>
        <v>0</v>
      </c>
      <c r="I11" s="93"/>
      <c r="J11" s="163"/>
    </row>
    <row r="12" spans="1:10" ht="13.5" thickBot="1">
      <c r="A12" s="82">
        <v>6</v>
      </c>
      <c r="B12" s="21"/>
      <c r="C12" s="21"/>
      <c r="D12" s="21"/>
      <c r="E12" s="21"/>
      <c r="F12" s="40">
        <f t="shared" si="0"/>
        <v>0</v>
      </c>
      <c r="G12" s="22">
        <f t="shared" ref="G12:G36" si="3">$E$53</f>
        <v>0.34027777777777773</v>
      </c>
      <c r="H12" s="69">
        <f t="shared" si="1"/>
        <v>0</v>
      </c>
      <c r="I12" s="93"/>
      <c r="J12" s="163"/>
    </row>
    <row r="13" spans="1:10" ht="13.5" thickBot="1">
      <c r="A13" s="159">
        <v>7</v>
      </c>
      <c r="B13" s="148"/>
      <c r="C13" s="148"/>
      <c r="D13" s="148"/>
      <c r="E13" s="148"/>
      <c r="F13" s="150">
        <f t="shared" si="0"/>
        <v>0</v>
      </c>
      <c r="G13" s="151"/>
      <c r="H13" s="158">
        <f t="shared" si="1"/>
        <v>0</v>
      </c>
      <c r="I13" s="81"/>
    </row>
    <row r="14" spans="1:10" ht="13.5" thickBot="1">
      <c r="A14" s="83">
        <v>8</v>
      </c>
      <c r="B14" s="75"/>
      <c r="C14" s="75"/>
      <c r="D14" s="75"/>
      <c r="E14" s="75"/>
      <c r="F14" s="76">
        <f t="shared" si="0"/>
        <v>0</v>
      </c>
      <c r="G14" s="79"/>
      <c r="H14" s="172">
        <f t="shared" si="1"/>
        <v>0</v>
      </c>
      <c r="I14" s="81"/>
    </row>
    <row r="15" spans="1:10" ht="13.5" thickBot="1">
      <c r="A15" s="82">
        <v>9</v>
      </c>
      <c r="B15" s="21"/>
      <c r="C15" s="21"/>
      <c r="D15" s="21"/>
      <c r="E15" s="21"/>
      <c r="F15" s="40">
        <f t="shared" si="0"/>
        <v>0</v>
      </c>
      <c r="G15" s="22">
        <f t="shared" si="3"/>
        <v>0.34027777777777773</v>
      </c>
      <c r="H15" s="69">
        <f t="shared" si="1"/>
        <v>0</v>
      </c>
      <c r="I15" s="81"/>
    </row>
    <row r="16" spans="1:10" ht="13.5" thickBot="1">
      <c r="A16" s="82">
        <v>10</v>
      </c>
      <c r="B16" s="21"/>
      <c r="C16" s="21"/>
      <c r="D16" s="21"/>
      <c r="E16" s="21"/>
      <c r="F16" s="40">
        <f t="shared" si="0"/>
        <v>0</v>
      </c>
      <c r="G16" s="22">
        <f t="shared" si="3"/>
        <v>0.34027777777777773</v>
      </c>
      <c r="H16" s="69">
        <f t="shared" si="1"/>
        <v>0</v>
      </c>
      <c r="I16" s="81"/>
    </row>
    <row r="17" spans="1:9" ht="13.5" thickBot="1">
      <c r="A17" s="82">
        <v>11</v>
      </c>
      <c r="B17" s="21"/>
      <c r="C17" s="21"/>
      <c r="D17" s="21"/>
      <c r="E17" s="21"/>
      <c r="F17" s="40">
        <f t="shared" si="0"/>
        <v>0</v>
      </c>
      <c r="G17" s="22">
        <f t="shared" si="3"/>
        <v>0.34027777777777773</v>
      </c>
      <c r="H17" s="69">
        <f t="shared" si="1"/>
        <v>0</v>
      </c>
      <c r="I17" s="81"/>
    </row>
    <row r="18" spans="1:9" ht="13.5" thickBot="1">
      <c r="A18" s="82">
        <v>12</v>
      </c>
      <c r="B18" s="21"/>
      <c r="C18" s="21"/>
      <c r="D18" s="21"/>
      <c r="E18" s="21"/>
      <c r="F18" s="40">
        <f t="shared" si="0"/>
        <v>0</v>
      </c>
      <c r="G18" s="22">
        <f t="shared" si="3"/>
        <v>0.34027777777777773</v>
      </c>
      <c r="H18" s="69">
        <f t="shared" si="1"/>
        <v>0</v>
      </c>
      <c r="I18" s="81"/>
    </row>
    <row r="19" spans="1:9" ht="13.5" thickBot="1">
      <c r="A19" s="82">
        <v>13</v>
      </c>
      <c r="B19" s="21"/>
      <c r="C19" s="21"/>
      <c r="D19" s="21"/>
      <c r="E19" s="21"/>
      <c r="F19" s="40">
        <f t="shared" si="0"/>
        <v>0</v>
      </c>
      <c r="G19" s="22">
        <f t="shared" si="3"/>
        <v>0.34027777777777773</v>
      </c>
      <c r="H19" s="69">
        <f t="shared" si="1"/>
        <v>0</v>
      </c>
      <c r="I19" s="81"/>
    </row>
    <row r="20" spans="1:9" ht="13.5" thickBot="1">
      <c r="A20" s="159">
        <v>14</v>
      </c>
      <c r="B20" s="148"/>
      <c r="C20" s="148"/>
      <c r="D20" s="148"/>
      <c r="E20" s="148"/>
      <c r="F20" s="150">
        <f t="shared" si="0"/>
        <v>0</v>
      </c>
      <c r="G20" s="151"/>
      <c r="H20" s="158">
        <f t="shared" si="1"/>
        <v>0</v>
      </c>
      <c r="I20" s="81"/>
    </row>
    <row r="21" spans="1:9" ht="13.5" thickBot="1">
      <c r="A21" s="83">
        <v>15</v>
      </c>
      <c r="B21" s="75"/>
      <c r="C21" s="75"/>
      <c r="D21" s="75"/>
      <c r="E21" s="75"/>
      <c r="F21" s="76">
        <f t="shared" si="0"/>
        <v>0</v>
      </c>
      <c r="G21" s="79"/>
      <c r="H21" s="172">
        <f t="shared" si="1"/>
        <v>0</v>
      </c>
      <c r="I21" s="81"/>
    </row>
    <row r="22" spans="1:9" ht="13.5" thickBot="1">
      <c r="A22" s="82">
        <v>16</v>
      </c>
      <c r="B22" s="21"/>
      <c r="C22" s="21"/>
      <c r="D22" s="21"/>
      <c r="E22" s="21"/>
      <c r="F22" s="40">
        <f t="shared" si="0"/>
        <v>0</v>
      </c>
      <c r="G22" s="22">
        <f t="shared" si="3"/>
        <v>0.34027777777777773</v>
      </c>
      <c r="H22" s="69">
        <f t="shared" si="1"/>
        <v>0</v>
      </c>
      <c r="I22" s="81"/>
    </row>
    <row r="23" spans="1:9" ht="13.5" thickBot="1">
      <c r="A23" s="82">
        <v>17</v>
      </c>
      <c r="B23" s="21"/>
      <c r="C23" s="21"/>
      <c r="D23" s="21"/>
      <c r="E23" s="21"/>
      <c r="F23" s="40">
        <f t="shared" si="0"/>
        <v>0</v>
      </c>
      <c r="G23" s="22">
        <f t="shared" si="3"/>
        <v>0.34027777777777773</v>
      </c>
      <c r="H23" s="69">
        <f t="shared" si="1"/>
        <v>0</v>
      </c>
      <c r="I23" s="81"/>
    </row>
    <row r="24" spans="1:9" ht="13.5" thickBot="1">
      <c r="A24" s="82">
        <v>18</v>
      </c>
      <c r="B24" s="21"/>
      <c r="C24" s="21"/>
      <c r="D24" s="21"/>
      <c r="E24" s="21"/>
      <c r="F24" s="40">
        <f t="shared" si="0"/>
        <v>0</v>
      </c>
      <c r="G24" s="22">
        <f t="shared" si="3"/>
        <v>0.34027777777777773</v>
      </c>
      <c r="H24" s="69">
        <f t="shared" si="1"/>
        <v>0</v>
      </c>
      <c r="I24" s="81"/>
    </row>
    <row r="25" spans="1:9" ht="13.5" thickBot="1">
      <c r="A25" s="82">
        <v>19</v>
      </c>
      <c r="B25" s="21"/>
      <c r="C25" s="21"/>
      <c r="D25" s="21"/>
      <c r="E25" s="21"/>
      <c r="F25" s="40">
        <f t="shared" si="0"/>
        <v>0</v>
      </c>
      <c r="G25" s="22">
        <f t="shared" si="3"/>
        <v>0.34027777777777773</v>
      </c>
      <c r="H25" s="69">
        <f t="shared" si="1"/>
        <v>0</v>
      </c>
      <c r="I25" s="81"/>
    </row>
    <row r="26" spans="1:9" ht="13.5" thickBot="1">
      <c r="A26" s="82">
        <v>20</v>
      </c>
      <c r="B26" s="21"/>
      <c r="C26" s="21"/>
      <c r="D26" s="21"/>
      <c r="E26" s="21"/>
      <c r="F26" s="40">
        <f t="shared" si="0"/>
        <v>0</v>
      </c>
      <c r="G26" s="22">
        <f t="shared" si="3"/>
        <v>0.34027777777777773</v>
      </c>
      <c r="H26" s="69">
        <f t="shared" si="1"/>
        <v>0</v>
      </c>
      <c r="I26" s="81"/>
    </row>
    <row r="27" spans="1:9" ht="13.5" thickBot="1">
      <c r="A27" s="159">
        <v>21</v>
      </c>
      <c r="B27" s="148"/>
      <c r="C27" s="148"/>
      <c r="D27" s="148"/>
      <c r="E27" s="148"/>
      <c r="F27" s="150">
        <f t="shared" si="0"/>
        <v>0</v>
      </c>
      <c r="G27" s="151"/>
      <c r="H27" s="158">
        <f t="shared" si="1"/>
        <v>0</v>
      </c>
      <c r="I27" s="93"/>
    </row>
    <row r="28" spans="1:9" ht="13.5" thickBot="1">
      <c r="A28" s="83">
        <v>22</v>
      </c>
      <c r="B28" s="75"/>
      <c r="C28" s="75"/>
      <c r="D28" s="75"/>
      <c r="E28" s="75"/>
      <c r="F28" s="76">
        <f t="shared" si="0"/>
        <v>0</v>
      </c>
      <c r="G28" s="79"/>
      <c r="H28" s="172">
        <f t="shared" si="1"/>
        <v>0</v>
      </c>
      <c r="I28" s="93"/>
    </row>
    <row r="29" spans="1:9" ht="13.5" thickBot="1">
      <c r="A29" s="82">
        <v>23</v>
      </c>
      <c r="B29" s="21"/>
      <c r="C29" s="21"/>
      <c r="D29" s="21"/>
      <c r="E29" s="21"/>
      <c r="F29" s="40">
        <f t="shared" si="0"/>
        <v>0</v>
      </c>
      <c r="G29" s="22">
        <f t="shared" si="3"/>
        <v>0.34027777777777773</v>
      </c>
      <c r="H29" s="69">
        <f t="shared" si="1"/>
        <v>0</v>
      </c>
      <c r="I29" s="93"/>
    </row>
    <row r="30" spans="1:9" ht="13.5" thickBot="1">
      <c r="A30" s="82">
        <v>24</v>
      </c>
      <c r="B30" s="21"/>
      <c r="C30" s="21"/>
      <c r="D30" s="21"/>
      <c r="E30" s="21"/>
      <c r="F30" s="40">
        <f t="shared" si="0"/>
        <v>0</v>
      </c>
      <c r="G30" s="22">
        <f t="shared" si="3"/>
        <v>0.34027777777777773</v>
      </c>
      <c r="H30" s="69">
        <f t="shared" si="1"/>
        <v>0</v>
      </c>
      <c r="I30" s="93"/>
    </row>
    <row r="31" spans="1:9" ht="13.5" thickBot="1">
      <c r="A31" s="82">
        <v>25</v>
      </c>
      <c r="B31" s="21"/>
      <c r="C31" s="21"/>
      <c r="D31" s="21"/>
      <c r="E31" s="21"/>
      <c r="F31" s="40">
        <f t="shared" si="0"/>
        <v>0</v>
      </c>
      <c r="G31" s="22">
        <f t="shared" si="3"/>
        <v>0.34027777777777773</v>
      </c>
      <c r="H31" s="69">
        <f t="shared" si="1"/>
        <v>0</v>
      </c>
      <c r="I31" s="81"/>
    </row>
    <row r="32" spans="1:9" ht="13.5" thickBot="1">
      <c r="A32" s="82">
        <v>26</v>
      </c>
      <c r="B32" s="21"/>
      <c r="C32" s="21"/>
      <c r="D32" s="21"/>
      <c r="E32" s="21"/>
      <c r="F32" s="40">
        <f t="shared" si="0"/>
        <v>0</v>
      </c>
      <c r="G32" s="22">
        <f t="shared" si="3"/>
        <v>0.34027777777777773</v>
      </c>
      <c r="H32" s="69">
        <f t="shared" si="1"/>
        <v>0</v>
      </c>
      <c r="I32" s="81"/>
    </row>
    <row r="33" spans="1:9" ht="13.5" thickBot="1">
      <c r="A33" s="82">
        <v>27</v>
      </c>
      <c r="B33" s="21"/>
      <c r="C33" s="21"/>
      <c r="D33" s="21"/>
      <c r="E33" s="21"/>
      <c r="F33" s="40">
        <f t="shared" si="0"/>
        <v>0</v>
      </c>
      <c r="G33" s="22">
        <f t="shared" si="3"/>
        <v>0.34027777777777773</v>
      </c>
      <c r="H33" s="69">
        <f t="shared" si="1"/>
        <v>0</v>
      </c>
      <c r="I33" s="81"/>
    </row>
    <row r="34" spans="1:9" ht="13.5" thickBot="1">
      <c r="A34" s="159">
        <v>28</v>
      </c>
      <c r="B34" s="148"/>
      <c r="C34" s="148"/>
      <c r="D34" s="148"/>
      <c r="E34" s="148"/>
      <c r="F34" s="150">
        <f t="shared" si="0"/>
        <v>0</v>
      </c>
      <c r="G34" s="151"/>
      <c r="H34" s="158">
        <f t="shared" si="1"/>
        <v>0</v>
      </c>
      <c r="I34" s="81"/>
    </row>
    <row r="35" spans="1:9" ht="13.5" thickBot="1">
      <c r="A35" s="83">
        <v>29</v>
      </c>
      <c r="B35" s="75"/>
      <c r="C35" s="75"/>
      <c r="D35" s="75"/>
      <c r="E35" s="75"/>
      <c r="F35" s="76">
        <f t="shared" si="0"/>
        <v>0</v>
      </c>
      <c r="G35" s="79"/>
      <c r="H35" s="172">
        <f t="shared" si="1"/>
        <v>0</v>
      </c>
      <c r="I35" s="93"/>
    </row>
    <row r="36" spans="1:9" ht="13.5" thickBot="1">
      <c r="A36" s="82">
        <v>30</v>
      </c>
      <c r="B36" s="21"/>
      <c r="C36" s="21"/>
      <c r="D36" s="21"/>
      <c r="E36" s="21"/>
      <c r="F36" s="40">
        <f t="shared" si="0"/>
        <v>0</v>
      </c>
      <c r="G36" s="22">
        <f t="shared" si="3"/>
        <v>0.34027777777777773</v>
      </c>
      <c r="H36" s="69">
        <f t="shared" si="1"/>
        <v>0</v>
      </c>
      <c r="I36" s="94"/>
    </row>
    <row r="37" spans="1:9">
      <c r="A37" s="186"/>
      <c r="B37" s="155"/>
      <c r="C37" s="155"/>
      <c r="D37" s="155"/>
      <c r="E37" s="155"/>
      <c r="F37" s="66"/>
      <c r="G37" s="66"/>
      <c r="H37" s="187"/>
      <c r="I37" s="111"/>
    </row>
    <row r="38" spans="1:9">
      <c r="A38" s="144"/>
      <c r="B38" s="107"/>
      <c r="C38" s="107"/>
      <c r="D38" s="107"/>
      <c r="E38" s="107"/>
      <c r="F38" s="116"/>
      <c r="G38" s="107"/>
      <c r="H38" s="117"/>
      <c r="I38" s="62"/>
    </row>
    <row r="39" spans="1:9">
      <c r="A39" s="14" t="s">
        <v>13</v>
      </c>
      <c r="B39" s="6"/>
      <c r="C39" s="6"/>
      <c r="D39" s="6"/>
      <c r="E39" s="26"/>
      <c r="F39" s="27"/>
      <c r="G39" s="26"/>
      <c r="H39" s="18">
        <f>SUM(H7:H36)</f>
        <v>0</v>
      </c>
    </row>
    <row r="40" spans="1:9">
      <c r="A40" s="14" t="s">
        <v>14</v>
      </c>
      <c r="B40" s="5"/>
      <c r="C40" s="6"/>
      <c r="D40" s="6"/>
      <c r="E40" s="5"/>
      <c r="F40" s="23"/>
      <c r="G40" s="6"/>
      <c r="H40" s="18">
        <f>(Okt!H43)</f>
        <v>0</v>
      </c>
    </row>
    <row r="41" spans="1:9">
      <c r="A41" s="14" t="s">
        <v>15</v>
      </c>
      <c r="B41" s="5"/>
      <c r="C41" s="6"/>
      <c r="D41" s="6"/>
      <c r="E41" s="31"/>
      <c r="F41" s="30"/>
      <c r="G41" s="25">
        <f>SUM(G7:G36)</f>
        <v>7.1458333333333321</v>
      </c>
      <c r="H41" s="28"/>
    </row>
    <row r="42" spans="1:9" ht="13.5" thickBot="1">
      <c r="A42" s="14" t="s">
        <v>16</v>
      </c>
      <c r="B42" s="5"/>
      <c r="C42" s="6"/>
      <c r="D42" s="6"/>
      <c r="E42" s="29"/>
      <c r="F42" s="25">
        <f>SUM(F7:F36)</f>
        <v>0</v>
      </c>
      <c r="G42" s="33"/>
      <c r="H42" s="24"/>
    </row>
    <row r="43" spans="1:9" ht="27" customHeight="1" thickBot="1">
      <c r="A43" s="17" t="s">
        <v>17</v>
      </c>
      <c r="B43" s="11"/>
      <c r="C43" s="11"/>
      <c r="D43" s="7"/>
      <c r="E43" s="12"/>
      <c r="F43" s="32" t="s">
        <v>18</v>
      </c>
      <c r="G43" s="13"/>
      <c r="H43" s="19">
        <f>SUM(H39+H40)</f>
        <v>0</v>
      </c>
    </row>
    <row r="44" spans="1:9" hidden="1">
      <c r="A44" t="s">
        <v>19</v>
      </c>
      <c r="E44" t="e">
        <f>(F7+F8+F9+F10+F11+F12+F13+F14+F15+F16+F17+F18+F19+F20+F21+F22+F23+F24+F25+F26+F27+F28+F29+F30+F31+F32+F33+F34+F35+F36+#REF!)*24</f>
        <v>#REF!</v>
      </c>
      <c r="G44" s="2"/>
    </row>
    <row r="45" spans="1:9" hidden="1">
      <c r="A45" t="s">
        <v>19</v>
      </c>
      <c r="E45" s="2" t="e">
        <f>INT(E44)</f>
        <v>#REF!</v>
      </c>
    </row>
    <row r="46" spans="1:9" hidden="1">
      <c r="A46" t="s">
        <v>19</v>
      </c>
      <c r="E46" s="2" t="e">
        <f>((E44-E45)*60)/100</f>
        <v>#REF!</v>
      </c>
    </row>
    <row r="47" spans="1:9">
      <c r="E47" s="2"/>
    </row>
    <row r="48" spans="1:9">
      <c r="A48" t="s">
        <v>20</v>
      </c>
      <c r="E48" s="1">
        <f>Jan!E48</f>
        <v>0.29166666666666669</v>
      </c>
    </row>
    <row r="49" spans="1:6">
      <c r="A49" t="s">
        <v>21</v>
      </c>
      <c r="E49" s="1">
        <f>Jan!E49</f>
        <v>0.75</v>
      </c>
    </row>
    <row r="50" spans="1:6">
      <c r="E50" s="46">
        <v>0</v>
      </c>
    </row>
    <row r="51" spans="1:6">
      <c r="A51" t="s">
        <v>22</v>
      </c>
      <c r="E51" s="1">
        <v>2.0833333333333332E-2</v>
      </c>
    </row>
    <row r="53" spans="1:6">
      <c r="A53" t="str">
        <f>Jan!A53</f>
        <v>Arbetstid 21/9 - 17/5   8:00-17:10</v>
      </c>
      <c r="E53" s="1">
        <f>Jan!E53</f>
        <v>0.34027777777777773</v>
      </c>
      <c r="F53" s="1" t="str">
        <f>Jan!F53</f>
        <v xml:space="preserve">  40 tim och 50 min/vecka</v>
      </c>
    </row>
    <row r="54" spans="1:6">
      <c r="A54" t="str">
        <f>Jan!A54</f>
        <v>Arbetstid 18/5 - 20/9   8:00-16:30</v>
      </c>
      <c r="E54" s="1">
        <f>Jan!E54</f>
        <v>0.3125</v>
      </c>
      <c r="F54" s="1" t="str">
        <f>Jan!F54</f>
        <v xml:space="preserve">  37 tim och 30 min/vecka</v>
      </c>
    </row>
    <row r="56" spans="1:6">
      <c r="A56" t="s">
        <v>48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K56"/>
  <sheetViews>
    <sheetView showZeros="0" workbookViewId="0">
      <selection activeCell="I42" sqref="I42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5.5703125" customWidth="1"/>
  </cols>
  <sheetData>
    <row r="1" spans="1:11" s="38" customFormat="1" ht="19.5">
      <c r="A1" s="35" t="s">
        <v>0</v>
      </c>
      <c r="B1" s="36"/>
      <c r="C1" s="36"/>
      <c r="D1" s="37"/>
      <c r="E1" s="36"/>
      <c r="F1" s="36"/>
      <c r="H1" s="39"/>
    </row>
    <row r="2" spans="1:11" s="3" customFormat="1" ht="18">
      <c r="A2" s="8" t="s">
        <v>1</v>
      </c>
      <c r="B2" s="9"/>
      <c r="C2" s="34" t="str">
        <f>(Jan!C2)</f>
        <v xml:space="preserve"> </v>
      </c>
      <c r="D2" s="9"/>
      <c r="E2" s="9"/>
      <c r="F2" s="9"/>
      <c r="H2" s="15"/>
    </row>
    <row r="3" spans="1:11" s="3" customFormat="1" ht="18">
      <c r="A3" s="8" t="s">
        <v>2</v>
      </c>
      <c r="B3" s="9"/>
      <c r="C3" s="34" t="s">
        <v>33</v>
      </c>
      <c r="D3" s="10"/>
      <c r="E3" s="9"/>
      <c r="F3" s="9"/>
      <c r="H3" s="15"/>
    </row>
    <row r="4" spans="1:11" ht="18">
      <c r="A4" s="8" t="s">
        <v>4</v>
      </c>
      <c r="B4" s="6"/>
      <c r="C4" s="34">
        <v>2015</v>
      </c>
      <c r="D4" s="6"/>
      <c r="E4" s="6"/>
      <c r="F4" s="6"/>
    </row>
    <row r="5" spans="1:11" s="44" customFormat="1" ht="12">
      <c r="A5" s="41"/>
      <c r="B5" s="42"/>
      <c r="C5" s="43"/>
      <c r="D5" s="42"/>
      <c r="E5" s="42"/>
      <c r="F5" s="42"/>
      <c r="H5" s="45"/>
    </row>
    <row r="6" spans="1:11" s="4" customFormat="1" ht="12.75" customHeight="1" thickBot="1">
      <c r="A6" s="86" t="s">
        <v>5</v>
      </c>
      <c r="B6" s="87" t="s">
        <v>6</v>
      </c>
      <c r="C6" s="87" t="s">
        <v>7</v>
      </c>
      <c r="D6" s="87" t="s">
        <v>8</v>
      </c>
      <c r="E6" s="88" t="s">
        <v>9</v>
      </c>
      <c r="F6" s="89" t="s">
        <v>10</v>
      </c>
      <c r="G6" s="88" t="s">
        <v>11</v>
      </c>
      <c r="H6" s="90" t="s">
        <v>12</v>
      </c>
      <c r="I6" s="67" t="s">
        <v>37</v>
      </c>
    </row>
    <row r="7" spans="1:11" ht="13.5" thickBot="1">
      <c r="A7" s="82">
        <v>1</v>
      </c>
      <c r="B7" s="21"/>
      <c r="C7" s="21"/>
      <c r="D7" s="21"/>
      <c r="E7" s="21"/>
      <c r="F7" s="40">
        <f t="shared" ref="F7:F3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22">
        <f t="shared" ref="G7" si="1">$E$53</f>
        <v>0.34027777777777773</v>
      </c>
      <c r="H7" s="47">
        <f t="shared" ref="H7:H37" si="2">IF(F7=0,0,F7-G7)</f>
        <v>0</v>
      </c>
      <c r="I7" s="92"/>
      <c r="K7" s="155"/>
    </row>
    <row r="8" spans="1:11" ht="13.5" thickBot="1">
      <c r="A8" s="82">
        <v>2</v>
      </c>
      <c r="B8" s="21"/>
      <c r="C8" s="21"/>
      <c r="D8" s="21"/>
      <c r="E8" s="21"/>
      <c r="F8" s="40">
        <f t="shared" si="0"/>
        <v>0</v>
      </c>
      <c r="G8" s="22">
        <f>$E$53</f>
        <v>0.34027777777777773</v>
      </c>
      <c r="H8" s="47">
        <f t="shared" si="2"/>
        <v>0</v>
      </c>
      <c r="I8" s="70"/>
    </row>
    <row r="9" spans="1:11" ht="13.5" thickBot="1">
      <c r="A9" s="82">
        <v>3</v>
      </c>
      <c r="B9" s="21"/>
      <c r="C9" s="21"/>
      <c r="D9" s="21"/>
      <c r="E9" s="21"/>
      <c r="F9" s="40">
        <f t="shared" si="0"/>
        <v>0</v>
      </c>
      <c r="G9" s="22">
        <f>$E$53</f>
        <v>0.34027777777777773</v>
      </c>
      <c r="H9" s="47">
        <f t="shared" si="2"/>
        <v>0</v>
      </c>
      <c r="I9" s="70"/>
    </row>
    <row r="10" spans="1:11" ht="13.5" thickBot="1">
      <c r="A10" s="82">
        <v>4</v>
      </c>
      <c r="B10" s="21"/>
      <c r="C10" s="21"/>
      <c r="D10" s="21"/>
      <c r="E10" s="21"/>
      <c r="F10" s="40">
        <f t="shared" si="0"/>
        <v>0</v>
      </c>
      <c r="G10" s="22">
        <f t="shared" ref="G10:G36" si="3">$E$53</f>
        <v>0.34027777777777773</v>
      </c>
      <c r="H10" s="47">
        <f t="shared" si="2"/>
        <v>0</v>
      </c>
      <c r="I10" s="70"/>
    </row>
    <row r="11" spans="1:11" ht="13.5" thickBot="1">
      <c r="A11" s="159">
        <v>5</v>
      </c>
      <c r="B11" s="148"/>
      <c r="C11" s="148"/>
      <c r="D11" s="148"/>
      <c r="E11" s="148"/>
      <c r="F11" s="150">
        <f t="shared" si="0"/>
        <v>0</v>
      </c>
      <c r="G11" s="151"/>
      <c r="H11" s="152">
        <f t="shared" si="2"/>
        <v>0</v>
      </c>
      <c r="I11" s="70"/>
    </row>
    <row r="12" spans="1:11" ht="13.5" thickBot="1">
      <c r="A12" s="83">
        <v>6</v>
      </c>
      <c r="B12" s="75"/>
      <c r="C12" s="75"/>
      <c r="D12" s="75"/>
      <c r="E12" s="75"/>
      <c r="F12" s="76">
        <f t="shared" si="0"/>
        <v>0</v>
      </c>
      <c r="G12" s="79"/>
      <c r="H12" s="77">
        <f t="shared" si="2"/>
        <v>0</v>
      </c>
      <c r="I12" s="70"/>
    </row>
    <row r="13" spans="1:11" ht="13.5" thickBot="1">
      <c r="A13" s="82">
        <v>7</v>
      </c>
      <c r="B13" s="21"/>
      <c r="C13" s="21"/>
      <c r="D13" s="21"/>
      <c r="E13" s="21"/>
      <c r="F13" s="40">
        <f t="shared" si="0"/>
        <v>0</v>
      </c>
      <c r="G13" s="22">
        <f t="shared" si="3"/>
        <v>0.34027777777777773</v>
      </c>
      <c r="H13" s="47">
        <f t="shared" si="2"/>
        <v>0</v>
      </c>
      <c r="I13" s="70"/>
    </row>
    <row r="14" spans="1:11" ht="13.5" thickBot="1">
      <c r="A14" s="82">
        <v>8</v>
      </c>
      <c r="B14" s="21"/>
      <c r="C14" s="21"/>
      <c r="D14" s="21"/>
      <c r="E14" s="21"/>
      <c r="F14" s="40">
        <f t="shared" si="0"/>
        <v>0</v>
      </c>
      <c r="G14" s="22">
        <f t="shared" si="3"/>
        <v>0.34027777777777773</v>
      </c>
      <c r="H14" s="47">
        <f t="shared" si="2"/>
        <v>0</v>
      </c>
      <c r="I14" s="70"/>
    </row>
    <row r="15" spans="1:11" ht="13.5" thickBot="1">
      <c r="A15" s="82">
        <v>9</v>
      </c>
      <c r="B15" s="21"/>
      <c r="C15" s="21"/>
      <c r="D15" s="21"/>
      <c r="E15" s="21"/>
      <c r="F15" s="40">
        <f t="shared" si="0"/>
        <v>0</v>
      </c>
      <c r="G15" s="22">
        <f t="shared" si="3"/>
        <v>0.34027777777777773</v>
      </c>
      <c r="H15" s="47">
        <f t="shared" si="2"/>
        <v>0</v>
      </c>
      <c r="I15" s="70"/>
    </row>
    <row r="16" spans="1:11" ht="13.5" thickBot="1">
      <c r="A16" s="82">
        <v>10</v>
      </c>
      <c r="B16" s="21"/>
      <c r="C16" s="21"/>
      <c r="D16" s="21"/>
      <c r="E16" s="21"/>
      <c r="F16" s="40">
        <f t="shared" si="0"/>
        <v>0</v>
      </c>
      <c r="G16" s="22">
        <f t="shared" si="3"/>
        <v>0.34027777777777773</v>
      </c>
      <c r="H16" s="47">
        <f t="shared" si="2"/>
        <v>0</v>
      </c>
      <c r="I16" s="70"/>
    </row>
    <row r="17" spans="1:10" ht="13.5" thickBot="1">
      <c r="A17" s="82">
        <v>11</v>
      </c>
      <c r="B17" s="21"/>
      <c r="C17" s="21"/>
      <c r="D17" s="21"/>
      <c r="E17" s="21"/>
      <c r="F17" s="40">
        <f t="shared" si="0"/>
        <v>0</v>
      </c>
      <c r="G17" s="22">
        <f t="shared" si="3"/>
        <v>0.34027777777777773</v>
      </c>
      <c r="H17" s="47">
        <f t="shared" si="2"/>
        <v>0</v>
      </c>
      <c r="I17" s="70"/>
    </row>
    <row r="18" spans="1:10" ht="13.5" thickBot="1">
      <c r="A18" s="171">
        <v>12</v>
      </c>
      <c r="B18" s="148"/>
      <c r="C18" s="148"/>
      <c r="D18" s="148"/>
      <c r="E18" s="148"/>
      <c r="F18" s="150">
        <f t="shared" si="0"/>
        <v>0</v>
      </c>
      <c r="G18" s="151"/>
      <c r="H18" s="152">
        <f t="shared" si="2"/>
        <v>0</v>
      </c>
      <c r="I18" s="70"/>
    </row>
    <row r="19" spans="1:10" ht="13.5" thickBot="1">
      <c r="A19" s="83">
        <v>13</v>
      </c>
      <c r="B19" s="75"/>
      <c r="C19" s="75"/>
      <c r="D19" s="75"/>
      <c r="E19" s="75"/>
      <c r="F19" s="76">
        <f t="shared" si="0"/>
        <v>0</v>
      </c>
      <c r="G19" s="79"/>
      <c r="H19" s="77">
        <f t="shared" si="2"/>
        <v>0</v>
      </c>
      <c r="I19" s="70"/>
      <c r="J19" s="62"/>
    </row>
    <row r="20" spans="1:10" ht="13.5" thickBot="1">
      <c r="A20" s="82">
        <v>14</v>
      </c>
      <c r="B20" s="21"/>
      <c r="C20" s="21"/>
      <c r="D20" s="21"/>
      <c r="E20" s="21"/>
      <c r="F20" s="40">
        <f t="shared" si="0"/>
        <v>0</v>
      </c>
      <c r="G20" s="22">
        <f t="shared" si="3"/>
        <v>0.34027777777777773</v>
      </c>
      <c r="H20" s="47">
        <f t="shared" si="2"/>
        <v>0</v>
      </c>
      <c r="I20" s="70"/>
    </row>
    <row r="21" spans="1:10" ht="13.5" thickBot="1">
      <c r="A21" s="82">
        <v>15</v>
      </c>
      <c r="B21" s="21"/>
      <c r="C21" s="21"/>
      <c r="D21" s="21"/>
      <c r="E21" s="21"/>
      <c r="F21" s="40">
        <f t="shared" si="0"/>
        <v>0</v>
      </c>
      <c r="G21" s="22">
        <f t="shared" si="3"/>
        <v>0.34027777777777773</v>
      </c>
      <c r="H21" s="47">
        <f t="shared" si="2"/>
        <v>0</v>
      </c>
      <c r="I21" s="70"/>
    </row>
    <row r="22" spans="1:10" ht="13.5" thickBot="1">
      <c r="A22" s="145">
        <v>16</v>
      </c>
      <c r="B22" s="21"/>
      <c r="C22" s="21"/>
      <c r="D22" s="21"/>
      <c r="E22" s="21"/>
      <c r="F22" s="40">
        <f t="shared" si="0"/>
        <v>0</v>
      </c>
      <c r="G22" s="22">
        <f t="shared" si="3"/>
        <v>0.34027777777777773</v>
      </c>
      <c r="H22" s="47">
        <f t="shared" si="2"/>
        <v>0</v>
      </c>
      <c r="I22" s="70"/>
    </row>
    <row r="23" spans="1:10" ht="13.5" thickBot="1">
      <c r="A23" s="145">
        <v>17</v>
      </c>
      <c r="B23" s="21"/>
      <c r="C23" s="21"/>
      <c r="D23" s="21"/>
      <c r="E23" s="21"/>
      <c r="F23" s="40">
        <f t="shared" si="0"/>
        <v>0</v>
      </c>
      <c r="G23" s="22">
        <f t="shared" si="3"/>
        <v>0.34027777777777773</v>
      </c>
      <c r="H23" s="47">
        <f t="shared" si="2"/>
        <v>0</v>
      </c>
      <c r="I23" s="70"/>
    </row>
    <row r="24" spans="1:10" ht="13.5" thickBot="1">
      <c r="A24" s="145">
        <v>18</v>
      </c>
      <c r="B24" s="21"/>
      <c r="C24" s="21"/>
      <c r="D24" s="21"/>
      <c r="E24" s="21"/>
      <c r="F24" s="40">
        <f t="shared" si="0"/>
        <v>0</v>
      </c>
      <c r="G24" s="22">
        <f t="shared" si="3"/>
        <v>0.34027777777777773</v>
      </c>
      <c r="H24" s="47">
        <f t="shared" si="2"/>
        <v>0</v>
      </c>
      <c r="I24" s="70"/>
    </row>
    <row r="25" spans="1:10" ht="13.5" thickBot="1">
      <c r="A25" s="171">
        <v>19</v>
      </c>
      <c r="B25" s="148"/>
      <c r="C25" s="148"/>
      <c r="D25" s="148"/>
      <c r="E25" s="148"/>
      <c r="F25" s="150">
        <f t="shared" si="0"/>
        <v>0</v>
      </c>
      <c r="G25" s="151"/>
      <c r="H25" s="152">
        <f t="shared" si="2"/>
        <v>0</v>
      </c>
      <c r="I25" s="70"/>
    </row>
    <row r="26" spans="1:10" ht="13.5" thickBot="1">
      <c r="A26" s="83">
        <v>20</v>
      </c>
      <c r="B26" s="75"/>
      <c r="C26" s="75"/>
      <c r="D26" s="75"/>
      <c r="E26" s="75"/>
      <c r="F26" s="76">
        <f t="shared" si="0"/>
        <v>0</v>
      </c>
      <c r="G26" s="79"/>
      <c r="H26" s="77">
        <f t="shared" si="2"/>
        <v>0</v>
      </c>
      <c r="I26" s="70"/>
      <c r="J26" s="62"/>
    </row>
    <row r="27" spans="1:10" ht="13.5" thickBot="1">
      <c r="A27" s="82">
        <v>21</v>
      </c>
      <c r="B27" s="21"/>
      <c r="C27" s="21"/>
      <c r="D27" s="21"/>
      <c r="E27" s="21"/>
      <c r="F27" s="40">
        <f t="shared" si="0"/>
        <v>0</v>
      </c>
      <c r="G27" s="22">
        <f t="shared" si="3"/>
        <v>0.34027777777777773</v>
      </c>
      <c r="H27" s="47">
        <f t="shared" si="2"/>
        <v>0</v>
      </c>
      <c r="I27" s="71"/>
    </row>
    <row r="28" spans="1:10" ht="13.5" thickBot="1">
      <c r="A28" s="82">
        <v>22</v>
      </c>
      <c r="B28" s="21"/>
      <c r="C28" s="21"/>
      <c r="D28" s="21"/>
      <c r="E28" s="21"/>
      <c r="F28" s="40">
        <f t="shared" si="0"/>
        <v>0</v>
      </c>
      <c r="G28" s="22">
        <f t="shared" si="3"/>
        <v>0.34027777777777773</v>
      </c>
      <c r="H28" s="47">
        <f t="shared" si="2"/>
        <v>0</v>
      </c>
      <c r="I28" s="71"/>
    </row>
    <row r="29" spans="1:10" ht="13.5" thickBot="1">
      <c r="A29" s="82">
        <v>23</v>
      </c>
      <c r="B29" s="21"/>
      <c r="C29" s="21"/>
      <c r="D29" s="21"/>
      <c r="E29" s="21"/>
      <c r="F29" s="40">
        <f t="shared" si="0"/>
        <v>0</v>
      </c>
      <c r="G29" s="22">
        <f t="shared" si="3"/>
        <v>0.34027777777777773</v>
      </c>
      <c r="H29" s="47">
        <f t="shared" si="2"/>
        <v>0</v>
      </c>
      <c r="I29" s="71"/>
    </row>
    <row r="30" spans="1:10" ht="13.5" thickBot="1">
      <c r="A30" s="82">
        <v>24</v>
      </c>
      <c r="B30" s="21"/>
      <c r="C30" s="21"/>
      <c r="D30" s="21"/>
      <c r="E30" s="21"/>
      <c r="F30" s="40">
        <f t="shared" si="0"/>
        <v>0</v>
      </c>
      <c r="G30" s="22"/>
      <c r="H30" s="47">
        <f t="shared" si="2"/>
        <v>0</v>
      </c>
      <c r="I30" s="71" t="s">
        <v>58</v>
      </c>
      <c r="J30" s="62"/>
    </row>
    <row r="31" spans="1:10" ht="13.5" thickBot="1">
      <c r="A31" s="83">
        <v>25</v>
      </c>
      <c r="B31" s="75"/>
      <c r="C31" s="75"/>
      <c r="D31" s="75"/>
      <c r="E31" s="75"/>
      <c r="F31" s="76">
        <f t="shared" si="0"/>
        <v>0</v>
      </c>
      <c r="G31" s="79"/>
      <c r="H31" s="77">
        <f t="shared" si="2"/>
        <v>0</v>
      </c>
      <c r="I31" s="70" t="s">
        <v>59</v>
      </c>
    </row>
    <row r="32" spans="1:10" ht="13.5" thickBot="1">
      <c r="A32" s="83">
        <v>26</v>
      </c>
      <c r="B32" s="75"/>
      <c r="C32" s="75"/>
      <c r="D32" s="75"/>
      <c r="E32" s="75"/>
      <c r="F32" s="76">
        <f t="shared" si="0"/>
        <v>0</v>
      </c>
      <c r="G32" s="79"/>
      <c r="H32" s="77">
        <f t="shared" si="2"/>
        <v>0</v>
      </c>
      <c r="I32" s="70" t="s">
        <v>60</v>
      </c>
    </row>
    <row r="33" spans="1:10" ht="13.5" thickBot="1">
      <c r="A33" s="183">
        <v>27</v>
      </c>
      <c r="B33" s="75"/>
      <c r="C33" s="75"/>
      <c r="D33" s="75"/>
      <c r="E33" s="75"/>
      <c r="F33" s="76">
        <f t="shared" si="0"/>
        <v>0</v>
      </c>
      <c r="G33" s="79"/>
      <c r="H33" s="77">
        <f t="shared" si="2"/>
        <v>0</v>
      </c>
      <c r="I33" s="70"/>
      <c r="J33" s="62"/>
    </row>
    <row r="34" spans="1:10" ht="13.5" thickBot="1">
      <c r="A34" s="82">
        <v>28</v>
      </c>
      <c r="B34" s="21"/>
      <c r="C34" s="21"/>
      <c r="D34" s="21"/>
      <c r="E34" s="21"/>
      <c r="F34" s="40">
        <f t="shared" si="0"/>
        <v>0</v>
      </c>
      <c r="G34" s="22">
        <f t="shared" si="3"/>
        <v>0.34027777777777773</v>
      </c>
      <c r="H34" s="47">
        <f t="shared" si="2"/>
        <v>0</v>
      </c>
      <c r="I34" s="70"/>
    </row>
    <row r="35" spans="1:10" ht="13.5" thickBot="1">
      <c r="A35" s="82">
        <v>29</v>
      </c>
      <c r="B35" s="21"/>
      <c r="C35" s="21"/>
      <c r="D35" s="21"/>
      <c r="E35" s="21"/>
      <c r="F35" s="40">
        <f t="shared" si="0"/>
        <v>0</v>
      </c>
      <c r="G35" s="22">
        <f t="shared" si="3"/>
        <v>0.34027777777777773</v>
      </c>
      <c r="H35" s="47">
        <f t="shared" si="2"/>
        <v>0</v>
      </c>
      <c r="I35" s="70"/>
    </row>
    <row r="36" spans="1:10" ht="13.5" thickBot="1">
      <c r="A36" s="82">
        <v>30</v>
      </c>
      <c r="B36" s="21"/>
      <c r="C36" s="21"/>
      <c r="D36" s="21"/>
      <c r="E36" s="21"/>
      <c r="F36" s="40">
        <f t="shared" si="0"/>
        <v>0</v>
      </c>
      <c r="G36" s="22">
        <f t="shared" si="3"/>
        <v>0.34027777777777773</v>
      </c>
      <c r="H36" s="47">
        <f t="shared" si="2"/>
        <v>0</v>
      </c>
      <c r="I36" s="71"/>
    </row>
    <row r="37" spans="1:10" ht="13.5" thickBot="1">
      <c r="A37" s="82">
        <v>31</v>
      </c>
      <c r="B37" s="21"/>
      <c r="C37" s="21"/>
      <c r="D37" s="21"/>
      <c r="E37" s="21"/>
      <c r="F37" s="40">
        <f t="shared" si="0"/>
        <v>0</v>
      </c>
      <c r="G37" s="22"/>
      <c r="H37" s="47">
        <f t="shared" si="2"/>
        <v>0</v>
      </c>
      <c r="I37" s="72" t="s">
        <v>61</v>
      </c>
      <c r="J37" s="62"/>
    </row>
    <row r="38" spans="1:10">
      <c r="A38" s="115"/>
      <c r="B38" s="107"/>
      <c r="C38" s="107"/>
      <c r="D38" s="107"/>
      <c r="E38" s="107"/>
      <c r="F38" s="116"/>
      <c r="G38" s="107"/>
      <c r="H38" s="117"/>
    </row>
    <row r="39" spans="1:10">
      <c r="A39" s="14" t="s">
        <v>13</v>
      </c>
      <c r="B39" s="6"/>
      <c r="C39" s="6"/>
      <c r="D39" s="6"/>
      <c r="E39" s="26"/>
      <c r="F39" s="27"/>
      <c r="G39" s="26"/>
      <c r="H39" s="18">
        <f>SUM(H7:H37)</f>
        <v>0</v>
      </c>
    </row>
    <row r="40" spans="1:10">
      <c r="A40" s="14" t="s">
        <v>14</v>
      </c>
      <c r="B40" s="5"/>
      <c r="C40" s="6"/>
      <c r="D40" s="6"/>
      <c r="E40" s="5"/>
      <c r="F40" s="23"/>
      <c r="G40" s="6"/>
      <c r="H40" s="18">
        <f>(Nov!H43)</f>
        <v>0</v>
      </c>
    </row>
    <row r="41" spans="1:10">
      <c r="A41" s="14" t="s">
        <v>15</v>
      </c>
      <c r="B41" s="5"/>
      <c r="C41" s="6"/>
      <c r="D41" s="6"/>
      <c r="E41" s="31"/>
      <c r="F41" s="30"/>
      <c r="G41" s="25">
        <f>SUM(G7:G37)</f>
        <v>6.8055555555555545</v>
      </c>
      <c r="H41" s="28"/>
    </row>
    <row r="42" spans="1:10" ht="13.5" thickBot="1">
      <c r="A42" s="14" t="s">
        <v>16</v>
      </c>
      <c r="B42" s="5"/>
      <c r="C42" s="6"/>
      <c r="D42" s="6"/>
      <c r="E42" s="29"/>
      <c r="F42" s="25">
        <f>SUM(F7:F37)</f>
        <v>0</v>
      </c>
      <c r="G42" s="33"/>
      <c r="H42" s="24"/>
    </row>
    <row r="43" spans="1:10" ht="27" customHeight="1" thickBot="1">
      <c r="A43" s="17" t="s">
        <v>17</v>
      </c>
      <c r="B43" s="11"/>
      <c r="C43" s="11"/>
      <c r="D43" s="7"/>
      <c r="E43" s="12"/>
      <c r="F43" s="32" t="s">
        <v>18</v>
      </c>
      <c r="G43" s="13"/>
      <c r="H43" s="19">
        <f>SUM(H39+H40)</f>
        <v>0</v>
      </c>
    </row>
    <row r="44" spans="1:10" hidden="1">
      <c r="A44" t="s">
        <v>19</v>
      </c>
      <c r="E44" t="e">
        <f>(#REF!+F7+F8+F9+F10+F11+F12+F13+F14+F15+F16+F17+F18+F19+F20+F21+F22+F23+F24+F25+F26+F27+F28+F29+F30+F31+F32+F33+F34+F35+F36)*24</f>
        <v>#REF!</v>
      </c>
      <c r="G44" s="2"/>
    </row>
    <row r="45" spans="1:10" hidden="1">
      <c r="A45" t="s">
        <v>19</v>
      </c>
      <c r="E45" s="2" t="e">
        <f>INT(E44)</f>
        <v>#REF!</v>
      </c>
    </row>
    <row r="46" spans="1:10" hidden="1">
      <c r="A46" t="s">
        <v>19</v>
      </c>
      <c r="E46" s="2" t="e">
        <f>((E44-E45)*60)/100</f>
        <v>#REF!</v>
      </c>
    </row>
    <row r="47" spans="1:10">
      <c r="E47" s="2"/>
    </row>
    <row r="48" spans="1:10">
      <c r="A48" t="s">
        <v>20</v>
      </c>
      <c r="E48" s="1">
        <f>Jan!E48</f>
        <v>0.29166666666666669</v>
      </c>
    </row>
    <row r="49" spans="1:6">
      <c r="A49" t="s">
        <v>21</v>
      </c>
      <c r="E49" s="1">
        <f>Jan!E49</f>
        <v>0.75</v>
      </c>
    </row>
    <row r="50" spans="1:6">
      <c r="E50" s="46">
        <v>0</v>
      </c>
    </row>
    <row r="51" spans="1:6">
      <c r="A51" t="s">
        <v>22</v>
      </c>
      <c r="E51" s="1">
        <v>2.0833333333333332E-2</v>
      </c>
    </row>
    <row r="53" spans="1:6">
      <c r="A53" t="str">
        <f>Jan!A53</f>
        <v>Arbetstid 21/9 - 17/5   8:00-17:10</v>
      </c>
      <c r="E53" s="1">
        <f>Jan!E53</f>
        <v>0.34027777777777773</v>
      </c>
      <c r="F53" t="str">
        <f>Jan!F53</f>
        <v xml:space="preserve">  40 tim och 50 min/vecka</v>
      </c>
    </row>
    <row r="54" spans="1:6">
      <c r="A54" t="str">
        <f>Jan!A54</f>
        <v>Arbetstid 18/5 - 20/9   8:00-16:30</v>
      </c>
      <c r="E54" s="1">
        <f>Jan!E54</f>
        <v>0.3125</v>
      </c>
      <c r="F54" t="str">
        <f>Jan!F54</f>
        <v xml:space="preserve">  37 tim och 30 min/vecka</v>
      </c>
    </row>
    <row r="56" spans="1:6">
      <c r="A56" t="s">
        <v>48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56"/>
  <sheetViews>
    <sheetView showZeros="0" topLeftCell="A4" workbookViewId="0">
      <selection activeCell="K30" sqref="K30"/>
    </sheetView>
  </sheetViews>
  <sheetFormatPr defaultColWidth="11.42578125" defaultRowHeight="12.75"/>
  <cols>
    <col min="1" max="1" width="5.5703125" customWidth="1"/>
    <col min="2" max="2" width="7.42578125" customWidth="1"/>
    <col min="3" max="3" width="7.7109375" customWidth="1"/>
    <col min="4" max="4" width="8.42578125" customWidth="1"/>
    <col min="5" max="5" width="8" customWidth="1"/>
    <col min="6" max="6" width="8.140625" customWidth="1"/>
    <col min="7" max="7" width="9.5703125" customWidth="1"/>
    <col min="8" max="8" width="10.28515625" style="16" customWidth="1"/>
    <col min="9" max="9" width="21.85546875" customWidth="1"/>
  </cols>
  <sheetData>
    <row r="1" spans="1:9" s="38" customFormat="1" ht="19.5">
      <c r="A1" s="35" t="s">
        <v>0</v>
      </c>
      <c r="B1" s="36"/>
      <c r="C1" s="36"/>
      <c r="D1" s="37"/>
      <c r="E1" s="36"/>
      <c r="F1" s="36"/>
      <c r="H1" s="39"/>
    </row>
    <row r="2" spans="1:9" s="3" customFormat="1" ht="18">
      <c r="A2" s="8" t="s">
        <v>1</v>
      </c>
      <c r="B2" s="9"/>
      <c r="C2" s="34" t="str">
        <f>(Jan!C2)</f>
        <v xml:space="preserve"> </v>
      </c>
      <c r="D2" s="9"/>
      <c r="E2" s="9"/>
      <c r="F2" s="9"/>
      <c r="H2" s="15"/>
    </row>
    <row r="3" spans="1:9" s="3" customFormat="1" ht="18">
      <c r="A3" s="8" t="s">
        <v>2</v>
      </c>
      <c r="B3" s="9"/>
      <c r="C3" s="63" t="s">
        <v>23</v>
      </c>
      <c r="D3" s="10"/>
      <c r="E3" s="9"/>
      <c r="F3" s="9"/>
      <c r="G3" s="3" t="s">
        <v>34</v>
      </c>
      <c r="H3" s="15"/>
    </row>
    <row r="4" spans="1:9" ht="18">
      <c r="A4" s="8" t="s">
        <v>4</v>
      </c>
      <c r="B4" s="6"/>
      <c r="C4" s="63">
        <f>(Jan!C4)</f>
        <v>2015</v>
      </c>
      <c r="D4" s="6"/>
      <c r="E4" s="6"/>
      <c r="F4" s="6"/>
    </row>
    <row r="5" spans="1:9" s="44" customFormat="1" ht="12">
      <c r="A5" s="41"/>
      <c r="B5" s="42"/>
      <c r="C5" s="43"/>
      <c r="D5" s="42"/>
      <c r="E5" s="42"/>
      <c r="F5" s="42"/>
      <c r="H5" s="45"/>
    </row>
    <row r="6" spans="1:9" s="4" customFormat="1" ht="12.75" customHeight="1" thickBot="1">
      <c r="A6" s="49" t="s">
        <v>5</v>
      </c>
      <c r="B6" s="50" t="s">
        <v>6</v>
      </c>
      <c r="C6" s="50" t="s">
        <v>7</v>
      </c>
      <c r="D6" s="50" t="s">
        <v>8</v>
      </c>
      <c r="E6" s="51" t="s">
        <v>9</v>
      </c>
      <c r="F6" s="52" t="s">
        <v>10</v>
      </c>
      <c r="G6" s="51" t="s">
        <v>11</v>
      </c>
      <c r="H6" s="53" t="s">
        <v>12</v>
      </c>
      <c r="I6" s="67" t="s">
        <v>37</v>
      </c>
    </row>
    <row r="7" spans="1:9" ht="13.5" thickBot="1">
      <c r="A7" s="74">
        <v>1</v>
      </c>
      <c r="B7" s="75"/>
      <c r="C7" s="75">
        <v>0</v>
      </c>
      <c r="D7" s="75">
        <v>0</v>
      </c>
      <c r="E7" s="75">
        <v>0</v>
      </c>
      <c r="F7" s="76">
        <f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79"/>
      <c r="H7" s="77">
        <f t="shared" ref="H7:H34" si="0">IF(F7=0,0,F7-G7)</f>
        <v>0</v>
      </c>
      <c r="I7" s="73"/>
    </row>
    <row r="8" spans="1:9" ht="13.5" thickBot="1">
      <c r="A8" s="20">
        <v>2</v>
      </c>
      <c r="B8" s="21"/>
      <c r="C8" s="21"/>
      <c r="D8" s="21"/>
      <c r="E8" s="21"/>
      <c r="F8" s="40">
        <f t="shared" ref="F8:F34" si="1">IF(C8-B8&gt;$E$50,IF(E8-D8&lt;$E$51,IF(C8&lt;$E$49, IF(B8&gt;$E$48,C8-B8-$E$51,C8-$E$48-$E$51),IF(B8&gt;$E$48, $E$49-B8-$E$51,$E$49-$E$48-$E$51)), IF(C8&lt;$E$49, IF(B8&gt;$E$48,C8-B8-(E8-D8),C8-$E$48-(E8-D8)),IF(B8&gt;$E$48, $E$49-B8-(E8-D8),$E$49-$E$48-(E8-D8)))), $E$50)</f>
        <v>0</v>
      </c>
      <c r="G8" s="22">
        <f t="shared" ref="G8:G33" si="2">$E$53</f>
        <v>0.34027777777777773</v>
      </c>
      <c r="H8" s="47">
        <f t="shared" ref="H8:H10" si="3">IF(F8=0,0,F8-G8)</f>
        <v>0</v>
      </c>
      <c r="I8" s="70"/>
    </row>
    <row r="9" spans="1:9" ht="13.5" thickBot="1">
      <c r="A9" s="20">
        <v>3</v>
      </c>
      <c r="B9" s="21"/>
      <c r="C9" s="21"/>
      <c r="D9" s="21"/>
      <c r="E9" s="21"/>
      <c r="F9" s="40">
        <f t="shared" si="1"/>
        <v>0</v>
      </c>
      <c r="G9" s="22">
        <f t="shared" si="2"/>
        <v>0.34027777777777773</v>
      </c>
      <c r="H9" s="47">
        <f t="shared" si="3"/>
        <v>0</v>
      </c>
      <c r="I9" s="70"/>
    </row>
    <row r="10" spans="1:9" s="62" customFormat="1" ht="13.5" thickBot="1">
      <c r="A10" s="20">
        <v>4</v>
      </c>
      <c r="B10" s="21"/>
      <c r="C10" s="21"/>
      <c r="D10" s="21"/>
      <c r="E10" s="21"/>
      <c r="F10" s="40">
        <f t="shared" si="1"/>
        <v>0</v>
      </c>
      <c r="G10" s="22">
        <f t="shared" si="2"/>
        <v>0.34027777777777773</v>
      </c>
      <c r="H10" s="47">
        <f t="shared" si="3"/>
        <v>0</v>
      </c>
      <c r="I10" s="81"/>
    </row>
    <row r="11" spans="1:9" s="62" customFormat="1" ht="13.5" thickBot="1">
      <c r="A11" s="20">
        <v>5</v>
      </c>
      <c r="B11" s="21"/>
      <c r="C11" s="21"/>
      <c r="D11" s="21"/>
      <c r="E11" s="21"/>
      <c r="F11" s="40">
        <f t="shared" si="1"/>
        <v>0</v>
      </c>
      <c r="G11" s="22">
        <f t="shared" si="2"/>
        <v>0.34027777777777773</v>
      </c>
      <c r="H11" s="47">
        <f t="shared" ref="H11" si="4">IF(F11=0,0,F11-G11)</f>
        <v>0</v>
      </c>
      <c r="I11" s="81"/>
    </row>
    <row r="12" spans="1:9" ht="13.5" thickBot="1">
      <c r="A12" s="20">
        <v>6</v>
      </c>
      <c r="B12" s="21"/>
      <c r="C12" s="21"/>
      <c r="D12" s="21"/>
      <c r="E12" s="21"/>
      <c r="F12" s="40">
        <f t="shared" si="1"/>
        <v>0</v>
      </c>
      <c r="G12" s="22">
        <f t="shared" si="2"/>
        <v>0.34027777777777773</v>
      </c>
      <c r="H12" s="47">
        <f t="shared" si="0"/>
        <v>0</v>
      </c>
      <c r="I12" s="70"/>
    </row>
    <row r="13" spans="1:9" ht="13.5" thickBot="1">
      <c r="A13" s="147">
        <v>7</v>
      </c>
      <c r="B13" s="148"/>
      <c r="C13" s="148"/>
      <c r="D13" s="148"/>
      <c r="E13" s="148"/>
      <c r="F13" s="150">
        <f t="shared" si="1"/>
        <v>0</v>
      </c>
      <c r="G13" s="151"/>
      <c r="H13" s="152">
        <f t="shared" si="0"/>
        <v>0</v>
      </c>
      <c r="I13" s="70"/>
    </row>
    <row r="14" spans="1:9" ht="13.5" thickBot="1">
      <c r="A14" s="74">
        <v>8</v>
      </c>
      <c r="B14" s="75"/>
      <c r="C14" s="75"/>
      <c r="D14" s="75"/>
      <c r="E14" s="75"/>
      <c r="F14" s="76">
        <f t="shared" si="1"/>
        <v>0</v>
      </c>
      <c r="G14" s="79"/>
      <c r="H14" s="77">
        <f t="shared" si="0"/>
        <v>0</v>
      </c>
      <c r="I14" s="70"/>
    </row>
    <row r="15" spans="1:9" ht="13.5" thickBot="1">
      <c r="A15" s="20">
        <v>9</v>
      </c>
      <c r="B15" s="21"/>
      <c r="C15" s="21"/>
      <c r="D15" s="21"/>
      <c r="E15" s="21"/>
      <c r="F15" s="40">
        <f t="shared" si="1"/>
        <v>0</v>
      </c>
      <c r="G15" s="22">
        <f t="shared" si="2"/>
        <v>0.34027777777777773</v>
      </c>
      <c r="H15" s="47">
        <f t="shared" ref="H15:H16" si="5">IF(F15=0,0,F15-G15)</f>
        <v>0</v>
      </c>
      <c r="I15" s="70"/>
    </row>
    <row r="16" spans="1:9" ht="13.5" thickBot="1">
      <c r="A16" s="20">
        <v>10</v>
      </c>
      <c r="B16" s="21"/>
      <c r="C16" s="21"/>
      <c r="D16" s="21"/>
      <c r="E16" s="21"/>
      <c r="F16" s="40">
        <f t="shared" si="1"/>
        <v>0</v>
      </c>
      <c r="G16" s="22">
        <f t="shared" si="2"/>
        <v>0.34027777777777773</v>
      </c>
      <c r="H16" s="47">
        <f t="shared" si="5"/>
        <v>0</v>
      </c>
      <c r="I16" s="70"/>
    </row>
    <row r="17" spans="1:9" ht="13.5" thickBot="1">
      <c r="A17" s="20">
        <v>11</v>
      </c>
      <c r="B17" s="21"/>
      <c r="C17" s="21"/>
      <c r="D17" s="21"/>
      <c r="E17" s="21"/>
      <c r="F17" s="40">
        <f t="shared" si="1"/>
        <v>0</v>
      </c>
      <c r="G17" s="22">
        <f t="shared" si="2"/>
        <v>0.34027777777777773</v>
      </c>
      <c r="H17" s="47">
        <f t="shared" si="0"/>
        <v>0</v>
      </c>
      <c r="I17" s="70"/>
    </row>
    <row r="18" spans="1:9" ht="13.5" thickBot="1">
      <c r="A18" s="20">
        <v>12</v>
      </c>
      <c r="B18" s="21"/>
      <c r="C18" s="21"/>
      <c r="D18" s="21"/>
      <c r="E18" s="21"/>
      <c r="F18" s="40">
        <f t="shared" si="1"/>
        <v>0</v>
      </c>
      <c r="G18" s="22">
        <f t="shared" si="2"/>
        <v>0.34027777777777773</v>
      </c>
      <c r="H18" s="47">
        <f t="shared" ref="H18" si="6">IF(F18=0,0,F18-G18)</f>
        <v>0</v>
      </c>
      <c r="I18" s="70"/>
    </row>
    <row r="19" spans="1:9" ht="13.5" thickBot="1">
      <c r="A19" s="20">
        <v>13</v>
      </c>
      <c r="B19" s="21"/>
      <c r="C19" s="21"/>
      <c r="D19" s="21"/>
      <c r="E19" s="21"/>
      <c r="F19" s="40">
        <f t="shared" si="1"/>
        <v>0</v>
      </c>
      <c r="G19" s="22">
        <f t="shared" si="2"/>
        <v>0.34027777777777773</v>
      </c>
      <c r="H19" s="47">
        <f t="shared" si="0"/>
        <v>0</v>
      </c>
      <c r="I19" s="70"/>
    </row>
    <row r="20" spans="1:9" ht="13.5" thickBot="1">
      <c r="A20" s="147">
        <v>14</v>
      </c>
      <c r="B20" s="148"/>
      <c r="C20" s="148"/>
      <c r="D20" s="148"/>
      <c r="E20" s="148"/>
      <c r="F20" s="150">
        <f t="shared" si="1"/>
        <v>0</v>
      </c>
      <c r="G20" s="151"/>
      <c r="H20" s="152">
        <f t="shared" si="0"/>
        <v>0</v>
      </c>
      <c r="I20" s="70"/>
    </row>
    <row r="21" spans="1:9" s="62" customFormat="1" ht="13.5" thickBot="1">
      <c r="A21" s="74">
        <v>15</v>
      </c>
      <c r="B21" s="75"/>
      <c r="C21" s="75"/>
      <c r="D21" s="75"/>
      <c r="E21" s="75"/>
      <c r="F21" s="76">
        <f t="shared" si="1"/>
        <v>0</v>
      </c>
      <c r="G21" s="79"/>
      <c r="H21" s="77">
        <f t="shared" ref="H21" si="7">IF(F21=0,0,F21-G21)</f>
        <v>0</v>
      </c>
      <c r="I21" s="81"/>
    </row>
    <row r="22" spans="1:9" ht="13.5" thickBot="1">
      <c r="A22" s="20">
        <v>16</v>
      </c>
      <c r="B22" s="21"/>
      <c r="C22" s="21"/>
      <c r="D22" s="21"/>
      <c r="E22" s="21"/>
      <c r="F22" s="40">
        <f t="shared" si="1"/>
        <v>0</v>
      </c>
      <c r="G22" s="22">
        <f t="shared" si="2"/>
        <v>0.34027777777777773</v>
      </c>
      <c r="H22" s="47">
        <f t="shared" ref="H22" si="8">IF(F22=0,0,F22-G22)</f>
        <v>0</v>
      </c>
      <c r="I22" s="70"/>
    </row>
    <row r="23" spans="1:9" ht="13.5" thickBot="1">
      <c r="A23" s="20">
        <v>17</v>
      </c>
      <c r="B23" s="21"/>
      <c r="C23" s="21"/>
      <c r="D23" s="21"/>
      <c r="E23" s="21"/>
      <c r="F23" s="40">
        <f t="shared" si="1"/>
        <v>0</v>
      </c>
      <c r="G23" s="22">
        <f t="shared" si="2"/>
        <v>0.34027777777777773</v>
      </c>
      <c r="H23" s="47">
        <f t="shared" ref="H23" si="9">IF(F23=0,0,F23-G23)</f>
        <v>0</v>
      </c>
      <c r="I23" s="70"/>
    </row>
    <row r="24" spans="1:9" ht="13.5" thickBot="1">
      <c r="A24" s="20">
        <v>18</v>
      </c>
      <c r="B24" s="21"/>
      <c r="C24" s="21"/>
      <c r="D24" s="21"/>
      <c r="E24" s="21"/>
      <c r="F24" s="40">
        <f t="shared" si="1"/>
        <v>0</v>
      </c>
      <c r="G24" s="22">
        <f t="shared" si="2"/>
        <v>0.34027777777777773</v>
      </c>
      <c r="H24" s="47">
        <f t="shared" si="0"/>
        <v>0</v>
      </c>
      <c r="I24" s="70"/>
    </row>
    <row r="25" spans="1:9" ht="13.5" thickBot="1">
      <c r="A25" s="20">
        <v>19</v>
      </c>
      <c r="B25" s="21"/>
      <c r="C25" s="21"/>
      <c r="D25" s="21"/>
      <c r="E25" s="21"/>
      <c r="F25" s="40">
        <f t="shared" si="1"/>
        <v>0</v>
      </c>
      <c r="G25" s="22">
        <f t="shared" si="2"/>
        <v>0.34027777777777773</v>
      </c>
      <c r="H25" s="47">
        <f t="shared" ref="H25" si="10">IF(F25=0,0,F25-G25)</f>
        <v>0</v>
      </c>
      <c r="I25" s="70"/>
    </row>
    <row r="26" spans="1:9" ht="13.5" thickBot="1">
      <c r="A26" s="20">
        <v>20</v>
      </c>
      <c r="B26" s="21"/>
      <c r="C26" s="21"/>
      <c r="D26" s="21"/>
      <c r="E26" s="21"/>
      <c r="F26" s="40">
        <f t="shared" si="1"/>
        <v>0</v>
      </c>
      <c r="G26" s="22">
        <f t="shared" si="2"/>
        <v>0.34027777777777773</v>
      </c>
      <c r="H26" s="47">
        <f t="shared" si="0"/>
        <v>0</v>
      </c>
      <c r="I26" s="70"/>
    </row>
    <row r="27" spans="1:9" ht="13.5" thickBot="1">
      <c r="A27" s="147">
        <v>21</v>
      </c>
      <c r="B27" s="148"/>
      <c r="C27" s="148"/>
      <c r="D27" s="148"/>
      <c r="E27" s="148"/>
      <c r="F27" s="150">
        <f t="shared" si="1"/>
        <v>0</v>
      </c>
      <c r="G27" s="151"/>
      <c r="H27" s="152">
        <f t="shared" si="0"/>
        <v>0</v>
      </c>
      <c r="I27" s="71"/>
    </row>
    <row r="28" spans="1:9" ht="13.5" thickBot="1">
      <c r="A28" s="74">
        <v>22</v>
      </c>
      <c r="B28" s="75"/>
      <c r="C28" s="75"/>
      <c r="D28" s="75"/>
      <c r="E28" s="75"/>
      <c r="F28" s="76">
        <f t="shared" si="1"/>
        <v>0</v>
      </c>
      <c r="G28" s="79"/>
      <c r="H28" s="77">
        <f t="shared" si="0"/>
        <v>0</v>
      </c>
      <c r="I28" s="71"/>
    </row>
    <row r="29" spans="1:9" ht="13.5" thickBot="1">
      <c r="A29" s="20">
        <v>23</v>
      </c>
      <c r="B29" s="21"/>
      <c r="C29" s="21"/>
      <c r="D29" s="21"/>
      <c r="E29" s="21"/>
      <c r="F29" s="40">
        <f t="shared" si="1"/>
        <v>0</v>
      </c>
      <c r="G29" s="22">
        <f t="shared" si="2"/>
        <v>0.34027777777777773</v>
      </c>
      <c r="H29" s="47">
        <f t="shared" ref="H29:H30" si="11">IF(F29=0,0,F29-G29)</f>
        <v>0</v>
      </c>
      <c r="I29" s="71"/>
    </row>
    <row r="30" spans="1:9" ht="13.5" thickBot="1">
      <c r="A30" s="20">
        <v>24</v>
      </c>
      <c r="B30" s="21"/>
      <c r="C30" s="21"/>
      <c r="D30" s="21"/>
      <c r="E30" s="21"/>
      <c r="F30" s="40">
        <f t="shared" si="1"/>
        <v>0</v>
      </c>
      <c r="G30" s="22">
        <f t="shared" si="2"/>
        <v>0.34027777777777773</v>
      </c>
      <c r="H30" s="47">
        <f t="shared" si="11"/>
        <v>0</v>
      </c>
      <c r="I30" s="71"/>
    </row>
    <row r="31" spans="1:9" ht="13.5" thickBot="1">
      <c r="A31" s="20">
        <v>25</v>
      </c>
      <c r="B31" s="21"/>
      <c r="C31" s="21"/>
      <c r="D31" s="21"/>
      <c r="E31" s="21"/>
      <c r="F31" s="40">
        <f t="shared" si="1"/>
        <v>0</v>
      </c>
      <c r="G31" s="22">
        <f t="shared" si="2"/>
        <v>0.34027777777777773</v>
      </c>
      <c r="H31" s="47">
        <f t="shared" si="0"/>
        <v>0</v>
      </c>
      <c r="I31" s="70"/>
    </row>
    <row r="32" spans="1:9" ht="13.5" thickBot="1">
      <c r="A32" s="20">
        <v>26</v>
      </c>
      <c r="B32" s="21"/>
      <c r="C32" s="21"/>
      <c r="D32" s="21"/>
      <c r="E32" s="21"/>
      <c r="F32" s="40">
        <f t="shared" si="1"/>
        <v>0</v>
      </c>
      <c r="G32" s="22">
        <f t="shared" si="2"/>
        <v>0.34027777777777773</v>
      </c>
      <c r="H32" s="47">
        <f t="shared" ref="H32" si="12">IF(F32=0,0,F32-G32)</f>
        <v>0</v>
      </c>
      <c r="I32" s="70"/>
    </row>
    <row r="33" spans="1:9" ht="13.5" thickBot="1">
      <c r="A33" s="20">
        <v>27</v>
      </c>
      <c r="B33" s="21"/>
      <c r="C33" s="21"/>
      <c r="D33" s="21"/>
      <c r="E33" s="21"/>
      <c r="F33" s="40">
        <f t="shared" si="1"/>
        <v>0</v>
      </c>
      <c r="G33" s="22">
        <f t="shared" si="2"/>
        <v>0.34027777777777773</v>
      </c>
      <c r="H33" s="47">
        <f t="shared" si="0"/>
        <v>0</v>
      </c>
      <c r="I33" s="70"/>
    </row>
    <row r="34" spans="1:9" ht="13.5" thickBot="1">
      <c r="A34" s="147">
        <v>28</v>
      </c>
      <c r="B34" s="148"/>
      <c r="C34" s="148">
        <v>0</v>
      </c>
      <c r="D34" s="148">
        <v>0</v>
      </c>
      <c r="E34" s="148">
        <v>0</v>
      </c>
      <c r="F34" s="150">
        <f t="shared" si="1"/>
        <v>0</v>
      </c>
      <c r="G34" s="151"/>
      <c r="H34" s="192">
        <f t="shared" si="0"/>
        <v>0</v>
      </c>
      <c r="I34" s="191"/>
    </row>
    <row r="35" spans="1:9">
      <c r="A35" s="64"/>
      <c r="B35" s="155"/>
      <c r="C35" s="155"/>
      <c r="D35" s="155"/>
      <c r="E35" s="155"/>
      <c r="F35" s="66"/>
      <c r="G35" s="66"/>
      <c r="H35" s="193"/>
      <c r="I35" s="6"/>
    </row>
    <row r="36" spans="1:9">
      <c r="A36" s="64"/>
      <c r="B36" s="155"/>
      <c r="C36" s="155"/>
      <c r="D36" s="155"/>
      <c r="E36" s="155"/>
      <c r="F36" s="66"/>
      <c r="G36" s="66"/>
      <c r="H36" s="187"/>
      <c r="I36" s="6"/>
    </row>
    <row r="37" spans="1:9">
      <c r="A37" s="64"/>
      <c r="B37" s="155"/>
      <c r="C37" s="155"/>
      <c r="D37" s="155"/>
      <c r="E37" s="155"/>
      <c r="F37" s="66"/>
      <c r="G37" s="66"/>
      <c r="H37" s="187"/>
      <c r="I37" s="6"/>
    </row>
    <row r="38" spans="1:9">
      <c r="A38" s="64"/>
      <c r="B38" s="65"/>
      <c r="C38" s="65"/>
      <c r="D38" s="65"/>
      <c r="E38" s="65"/>
      <c r="F38" s="66"/>
      <c r="G38" s="66"/>
      <c r="H38" s="187"/>
    </row>
    <row r="39" spans="1:9">
      <c r="A39" s="14" t="s">
        <v>13</v>
      </c>
      <c r="B39" s="6"/>
      <c r="C39" s="6"/>
      <c r="D39" s="6"/>
      <c r="E39" s="26"/>
      <c r="F39" s="27"/>
      <c r="G39" s="26"/>
      <c r="H39" s="18">
        <f>SUM(H7:H34)</f>
        <v>0</v>
      </c>
    </row>
    <row r="40" spans="1:9">
      <c r="A40" s="14" t="s">
        <v>14</v>
      </c>
      <c r="B40" s="5"/>
      <c r="C40" s="6"/>
      <c r="D40" s="6"/>
      <c r="E40" s="5"/>
      <c r="F40" s="23"/>
      <c r="G40" s="6"/>
      <c r="H40" s="18">
        <f>(Jan!H43)</f>
        <v>0</v>
      </c>
    </row>
    <row r="41" spans="1:9">
      <c r="A41" s="14" t="s">
        <v>15</v>
      </c>
      <c r="B41" s="5"/>
      <c r="C41" s="6"/>
      <c r="D41" s="6"/>
      <c r="E41" s="31"/>
      <c r="F41" s="30"/>
      <c r="G41" s="25">
        <f>SUM(G7:G34)</f>
        <v>6.8055555555555545</v>
      </c>
      <c r="H41" s="28"/>
    </row>
    <row r="42" spans="1:9" ht="13.5" thickBot="1">
      <c r="A42" s="14" t="s">
        <v>16</v>
      </c>
      <c r="B42" s="5"/>
      <c r="C42" s="6"/>
      <c r="D42" s="6"/>
      <c r="E42" s="29"/>
      <c r="F42" s="25">
        <f>SUM(F7:F34)</f>
        <v>0</v>
      </c>
      <c r="G42" s="33"/>
      <c r="H42" s="24"/>
    </row>
    <row r="43" spans="1:9" ht="27" customHeight="1" thickBot="1">
      <c r="A43" s="17" t="s">
        <v>17</v>
      </c>
      <c r="B43" s="11"/>
      <c r="C43" s="11"/>
      <c r="D43" s="7"/>
      <c r="E43" s="12"/>
      <c r="F43" s="32" t="s">
        <v>18</v>
      </c>
      <c r="G43" s="13"/>
      <c r="H43" s="19">
        <f>SUM(H39+H40)</f>
        <v>0</v>
      </c>
    </row>
    <row r="44" spans="1:9" hidden="1">
      <c r="A44" t="s">
        <v>19</v>
      </c>
      <c r="E44" t="e">
        <f>(F7+F8+F9+F10+F11+F12+F13+F14+F15+F16+F17+F18+F19+F20+F21+F22+F23+F24+F25+F26+F27+F28+F29+F30+F31+F32+F33+#REF!+#REF!+#REF!+#REF!)*24</f>
        <v>#REF!</v>
      </c>
      <c r="G44" s="2"/>
    </row>
    <row r="45" spans="1:9" hidden="1">
      <c r="A45" t="s">
        <v>19</v>
      </c>
      <c r="E45" s="2" t="e">
        <f>INT(E44)</f>
        <v>#REF!</v>
      </c>
    </row>
    <row r="46" spans="1:9" hidden="1">
      <c r="A46" t="s">
        <v>19</v>
      </c>
      <c r="E46" s="2" t="e">
        <f>((E44-E45)*60)/100</f>
        <v>#REF!</v>
      </c>
    </row>
    <row r="47" spans="1:9">
      <c r="E47" s="2"/>
    </row>
    <row r="48" spans="1:9">
      <c r="A48" t="s">
        <v>20</v>
      </c>
      <c r="E48" s="1">
        <f>Jan!E48</f>
        <v>0.29166666666666669</v>
      </c>
    </row>
    <row r="49" spans="1:6">
      <c r="A49" t="s">
        <v>21</v>
      </c>
      <c r="E49" s="1">
        <f>Jan!E49</f>
        <v>0.75</v>
      </c>
    </row>
    <row r="50" spans="1:6">
      <c r="E50" s="1"/>
    </row>
    <row r="51" spans="1:6">
      <c r="A51" t="s">
        <v>22</v>
      </c>
      <c r="E51" s="1">
        <v>2.0833333333333332E-2</v>
      </c>
    </row>
    <row r="53" spans="1:6">
      <c r="A53" t="s">
        <v>52</v>
      </c>
      <c r="E53" s="1">
        <f>Jan!E53</f>
        <v>0.34027777777777773</v>
      </c>
      <c r="F53" t="str">
        <f>Jan!F53</f>
        <v xml:space="preserve">  40 tim och 50 min/vecka</v>
      </c>
    </row>
    <row r="54" spans="1:6">
      <c r="A54" t="s">
        <v>53</v>
      </c>
      <c r="E54" s="1">
        <f>Jan!E54</f>
        <v>0.3125</v>
      </c>
      <c r="F54" t="str">
        <f>Jan!F54</f>
        <v xml:space="preserve">  37 tim och 30 min/vecka</v>
      </c>
    </row>
    <row r="56" spans="1:6">
      <c r="A56" t="s">
        <v>48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J56"/>
  <sheetViews>
    <sheetView showZeros="0" workbookViewId="0">
      <selection activeCell="L33" sqref="L33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7.5703125" customWidth="1"/>
    <col min="7" max="7" width="9.5703125" customWidth="1"/>
    <col min="8" max="8" width="8.140625" style="16" customWidth="1"/>
    <col min="9" max="9" width="21.85546875" customWidth="1"/>
    <col min="10" max="10" width="8.85546875" customWidth="1"/>
  </cols>
  <sheetData>
    <row r="1" spans="1:10" s="38" customFormat="1" ht="19.5">
      <c r="A1" s="35" t="s">
        <v>0</v>
      </c>
      <c r="B1" s="36"/>
      <c r="C1" s="36"/>
      <c r="D1" s="37"/>
      <c r="E1" s="36"/>
      <c r="F1" s="36"/>
      <c r="H1" s="39"/>
    </row>
    <row r="2" spans="1:10" s="3" customFormat="1" ht="18">
      <c r="A2" s="8" t="s">
        <v>1</v>
      </c>
      <c r="B2" s="9"/>
      <c r="C2" s="34" t="str">
        <f>([1]Jan!C2)</f>
        <v xml:space="preserve"> </v>
      </c>
      <c r="D2" s="9"/>
      <c r="E2" s="9"/>
      <c r="F2" s="9"/>
      <c r="H2" s="15"/>
    </row>
    <row r="3" spans="1:10" s="3" customFormat="1" ht="18">
      <c r="A3" s="8" t="s">
        <v>2</v>
      </c>
      <c r="B3" s="9"/>
      <c r="C3" s="34" t="s">
        <v>24</v>
      </c>
      <c r="D3" s="10"/>
      <c r="E3" s="9"/>
      <c r="F3" s="9"/>
      <c r="H3" s="15"/>
    </row>
    <row r="4" spans="1:10" ht="18">
      <c r="A4" s="8" t="s">
        <v>4</v>
      </c>
      <c r="B4" s="6"/>
      <c r="C4" s="63">
        <v>2015</v>
      </c>
      <c r="D4" s="6"/>
      <c r="E4" s="6"/>
      <c r="F4" s="6"/>
    </row>
    <row r="5" spans="1:10" s="44" customFormat="1" ht="12">
      <c r="A5" s="41"/>
      <c r="B5" s="42"/>
      <c r="C5" s="43"/>
      <c r="D5" s="42"/>
      <c r="E5" s="42"/>
      <c r="F5" s="42"/>
      <c r="H5" s="45"/>
    </row>
    <row r="6" spans="1:10" s="4" customFormat="1" ht="12.75" customHeight="1" thickBot="1">
      <c r="A6" s="49" t="s">
        <v>5</v>
      </c>
      <c r="B6" s="50" t="s">
        <v>6</v>
      </c>
      <c r="C6" s="50" t="s">
        <v>7</v>
      </c>
      <c r="D6" s="50" t="s">
        <v>8</v>
      </c>
      <c r="E6" s="51" t="s">
        <v>9</v>
      </c>
      <c r="F6" s="52" t="s">
        <v>10</v>
      </c>
      <c r="G6" s="51" t="s">
        <v>11</v>
      </c>
      <c r="H6" s="68" t="s">
        <v>12</v>
      </c>
      <c r="I6" s="67" t="s">
        <v>37</v>
      </c>
    </row>
    <row r="7" spans="1:10" ht="13.5" thickBot="1">
      <c r="A7" s="85">
        <v>1</v>
      </c>
      <c r="B7" s="75"/>
      <c r="C7" s="75"/>
      <c r="D7" s="75"/>
      <c r="E7" s="75"/>
      <c r="F7" s="76">
        <f t="shared" ref="F7:F3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79"/>
      <c r="H7" s="75"/>
      <c r="I7" s="73"/>
      <c r="J7" s="1"/>
    </row>
    <row r="8" spans="1:10" ht="13.5" thickBot="1">
      <c r="A8" s="84">
        <v>2</v>
      </c>
      <c r="B8" s="21"/>
      <c r="C8" s="21"/>
      <c r="D8" s="21"/>
      <c r="E8" s="21"/>
      <c r="F8" s="40">
        <f t="shared" si="0"/>
        <v>0</v>
      </c>
      <c r="G8" s="22">
        <f>$E$53</f>
        <v>0.34027777777777773</v>
      </c>
      <c r="H8" s="69">
        <f t="shared" ref="H8:H37" si="1">IF(F8=0,0,F8-G8)</f>
        <v>0</v>
      </c>
      <c r="I8" s="70"/>
    </row>
    <row r="9" spans="1:10" ht="13.5" thickBot="1">
      <c r="A9" s="84">
        <v>3</v>
      </c>
      <c r="B9" s="21"/>
      <c r="C9" s="21"/>
      <c r="D9" s="21"/>
      <c r="E9" s="21"/>
      <c r="F9" s="40">
        <f t="shared" si="0"/>
        <v>0</v>
      </c>
      <c r="G9" s="22">
        <f>$E$53</f>
        <v>0.34027777777777773</v>
      </c>
      <c r="H9" s="69">
        <f t="shared" si="1"/>
        <v>0</v>
      </c>
      <c r="I9" s="70"/>
    </row>
    <row r="10" spans="1:10" ht="13.5" thickBot="1">
      <c r="A10" s="84">
        <v>4</v>
      </c>
      <c r="B10" s="21"/>
      <c r="C10" s="21"/>
      <c r="D10" s="21"/>
      <c r="E10" s="21"/>
      <c r="F10" s="40">
        <f t="shared" si="0"/>
        <v>0</v>
      </c>
      <c r="G10" s="22">
        <f>$E$53</f>
        <v>0.34027777777777773</v>
      </c>
      <c r="H10" s="69">
        <f>IF(F10=0,0,F10-G10)</f>
        <v>0</v>
      </c>
      <c r="I10" s="70"/>
    </row>
    <row r="11" spans="1:10" ht="13.5" thickBot="1">
      <c r="A11" s="84">
        <v>5</v>
      </c>
      <c r="B11" s="21"/>
      <c r="C11" s="21"/>
      <c r="D11" s="21"/>
      <c r="E11" s="21"/>
      <c r="F11" s="40">
        <f t="shared" si="0"/>
        <v>0</v>
      </c>
      <c r="G11" s="22">
        <f>$E$53</f>
        <v>0.34027777777777773</v>
      </c>
      <c r="H11" s="69">
        <f t="shared" si="1"/>
        <v>0</v>
      </c>
      <c r="I11" s="70"/>
    </row>
    <row r="12" spans="1:10" ht="13.5" thickBot="1">
      <c r="A12" s="84">
        <v>6</v>
      </c>
      <c r="B12" s="21"/>
      <c r="C12" s="21"/>
      <c r="D12" s="21"/>
      <c r="E12" s="21"/>
      <c r="F12" s="40">
        <f t="shared" si="0"/>
        <v>0</v>
      </c>
      <c r="G12" s="22">
        <f>$E$53</f>
        <v>0.34027777777777773</v>
      </c>
      <c r="H12" s="69">
        <f t="shared" si="1"/>
        <v>0</v>
      </c>
      <c r="I12" s="70"/>
    </row>
    <row r="13" spans="1:10" ht="13.5" thickBot="1">
      <c r="A13" s="157">
        <v>7</v>
      </c>
      <c r="B13" s="154"/>
      <c r="C13" s="154"/>
      <c r="D13" s="154"/>
      <c r="E13" s="154"/>
      <c r="F13" s="150">
        <f>IF(C13-B13&gt;$E$50,IF(E13-D13&lt;$E$51,IF(C13&lt;$E$49, IF(B13&gt;$E$48,C13-B13-$E$51,C13-$E$48-$E$51),IF(B13&gt;$E$48, $E$49-B13-$E$51,$E$49-$E$48-$E$51)), IF(C13&lt;$E$49, IF(B13&gt;$E$48,C13-B13-(E13-D13),C13-$E$48-(E13-D13)),IF(B13&gt;$E$48, $E$49-B13-(E13-D13),$E$49-$E$48-(E13-D13)))), $E$50)</f>
        <v>0</v>
      </c>
      <c r="G13" s="151"/>
      <c r="H13" s="158">
        <f>IF(F13=0,0,F13-G13)</f>
        <v>0</v>
      </c>
      <c r="I13" s="70"/>
    </row>
    <row r="14" spans="1:10" ht="13.5" thickBot="1">
      <c r="A14" s="85">
        <v>8</v>
      </c>
      <c r="B14" s="160"/>
      <c r="C14" s="160"/>
      <c r="D14" s="160"/>
      <c r="E14" s="160"/>
      <c r="F14" s="76">
        <f t="shared" si="0"/>
        <v>0</v>
      </c>
      <c r="G14" s="79"/>
      <c r="H14" s="172">
        <f>IF(F14=0,0,F14-G14)</f>
        <v>0</v>
      </c>
      <c r="I14" s="70"/>
    </row>
    <row r="15" spans="1:10" ht="13.5" thickBot="1">
      <c r="A15" s="84">
        <v>9</v>
      </c>
      <c r="B15" s="21"/>
      <c r="C15" s="21"/>
      <c r="D15" s="21"/>
      <c r="E15" s="21"/>
      <c r="F15" s="40">
        <f t="shared" si="0"/>
        <v>0</v>
      </c>
      <c r="G15" s="22">
        <f>$E$53</f>
        <v>0.34027777777777773</v>
      </c>
      <c r="H15" s="69">
        <f t="shared" si="1"/>
        <v>0</v>
      </c>
      <c r="I15" s="70"/>
    </row>
    <row r="16" spans="1:10" ht="12.75" customHeight="1" thickBot="1">
      <c r="A16" s="84">
        <v>10</v>
      </c>
      <c r="B16" s="21"/>
      <c r="C16" s="21"/>
      <c r="D16" s="21"/>
      <c r="E16" s="21"/>
      <c r="F16" s="40">
        <f t="shared" si="0"/>
        <v>0</v>
      </c>
      <c r="G16" s="22">
        <f>$E$53</f>
        <v>0.34027777777777773</v>
      </c>
      <c r="H16" s="69">
        <f t="shared" si="1"/>
        <v>0</v>
      </c>
      <c r="I16" s="70"/>
    </row>
    <row r="17" spans="1:9" ht="13.5" thickBot="1">
      <c r="A17" s="84">
        <v>11</v>
      </c>
      <c r="B17" s="21"/>
      <c r="C17" s="21"/>
      <c r="D17" s="21"/>
      <c r="E17" s="21"/>
      <c r="F17" s="40">
        <f>IF(C17-B17&gt;$E$50,IF(E17-D17&lt;$E$51,IF(C17&lt;$E$49, IF(B17&gt;$E$48,C17-B17-$E$51,C17-$E$48-$E$51),IF(B17&gt;$E$48, $E$49-B17-$E$51,$E$49-$E$48-$E$51)), IF(C17&lt;$E$49, IF(B17&gt;$E$48,C17-B17-(E17-D17),C17-$E$48-(E17-D17)),IF(B17&gt;$E$48, $E$49-B17-(E17-D17),$E$49-$E$48-(E17-D17)))), $E$50)</f>
        <v>0</v>
      </c>
      <c r="G17" s="22">
        <f>$E$53</f>
        <v>0.34027777777777773</v>
      </c>
      <c r="H17" s="69">
        <f>IF(F17=0,0,F17-G17)</f>
        <v>0</v>
      </c>
      <c r="I17" s="70"/>
    </row>
    <row r="18" spans="1:9" ht="12.75" customHeight="1" thickBot="1">
      <c r="A18" s="84">
        <v>12</v>
      </c>
      <c r="B18" s="21"/>
      <c r="C18" s="21"/>
      <c r="D18" s="21"/>
      <c r="E18" s="21"/>
      <c r="F18" s="40">
        <f t="shared" si="0"/>
        <v>0</v>
      </c>
      <c r="G18" s="22">
        <f>$E$53</f>
        <v>0.34027777777777773</v>
      </c>
      <c r="H18" s="69">
        <f t="shared" si="1"/>
        <v>0</v>
      </c>
      <c r="I18" s="70"/>
    </row>
    <row r="19" spans="1:9" ht="13.5" thickBot="1">
      <c r="A19" s="84">
        <v>13</v>
      </c>
      <c r="B19" s="21"/>
      <c r="C19" s="21"/>
      <c r="D19" s="21"/>
      <c r="E19" s="21"/>
      <c r="F19" s="40">
        <f t="shared" si="0"/>
        <v>0</v>
      </c>
      <c r="G19" s="22">
        <f>$E$53</f>
        <v>0.34027777777777773</v>
      </c>
      <c r="H19" s="69">
        <f t="shared" si="1"/>
        <v>0</v>
      </c>
      <c r="I19" s="70"/>
    </row>
    <row r="20" spans="1:9" ht="13.5" thickBot="1">
      <c r="A20" s="157">
        <v>14</v>
      </c>
      <c r="B20" s="154"/>
      <c r="C20" s="154"/>
      <c r="D20" s="154"/>
      <c r="E20" s="154"/>
      <c r="F20" s="150">
        <f>IF(C20-B20&gt;$E$50,IF(E20-D20&lt;$E$51,IF(C20&lt;$E$49, IF(B20&gt;$E$48,C20-B20-$E$51,C20-$E$48-$E$51),IF(B20&gt;$E$48, $E$49-B20-$E$51,$E$49-$E$48-$E$51)), IF(C20&lt;$E$49, IF(B20&gt;$E$48,C20-B20-(E20-D20),C20-$E$48-(E20-D20)),IF(B20&gt;$E$48, $E$49-B20-(E20-D20),$E$49-$E$48-(E20-D20)))), $E$50)</f>
        <v>0</v>
      </c>
      <c r="G20" s="151"/>
      <c r="H20" s="158">
        <f>IF(F20=0,0,F20-G20)</f>
        <v>0</v>
      </c>
      <c r="I20" s="70"/>
    </row>
    <row r="21" spans="1:9" ht="13.5" thickBot="1">
      <c r="A21" s="85">
        <v>15</v>
      </c>
      <c r="B21" s="160"/>
      <c r="C21" s="160"/>
      <c r="D21" s="160"/>
      <c r="E21" s="160"/>
      <c r="F21" s="76">
        <f t="shared" si="0"/>
        <v>0</v>
      </c>
      <c r="G21" s="79"/>
      <c r="H21" s="172">
        <f>IF(F21=0,0,F21-G21)</f>
        <v>0</v>
      </c>
      <c r="I21" s="70"/>
    </row>
    <row r="22" spans="1:9" ht="13.5" thickBot="1">
      <c r="A22" s="84">
        <v>16</v>
      </c>
      <c r="B22" s="21"/>
      <c r="C22" s="21"/>
      <c r="D22" s="21"/>
      <c r="E22" s="21"/>
      <c r="F22" s="40">
        <f t="shared" si="0"/>
        <v>0</v>
      </c>
      <c r="G22" s="22">
        <f>$E$53</f>
        <v>0.34027777777777773</v>
      </c>
      <c r="H22" s="69">
        <f t="shared" si="1"/>
        <v>0</v>
      </c>
      <c r="I22" s="70"/>
    </row>
    <row r="23" spans="1:9" ht="13.5" thickBot="1">
      <c r="A23" s="84">
        <v>17</v>
      </c>
      <c r="B23" s="21"/>
      <c r="C23" s="21"/>
      <c r="D23" s="21"/>
      <c r="E23" s="21"/>
      <c r="F23" s="40">
        <f t="shared" si="0"/>
        <v>0</v>
      </c>
      <c r="G23" s="22">
        <f>$E$53</f>
        <v>0.34027777777777773</v>
      </c>
      <c r="H23" s="69">
        <f t="shared" si="1"/>
        <v>0</v>
      </c>
      <c r="I23" s="70"/>
    </row>
    <row r="24" spans="1:9" ht="13.5" thickBot="1">
      <c r="A24" s="84">
        <v>18</v>
      </c>
      <c r="B24" s="21"/>
      <c r="C24" s="21"/>
      <c r="D24" s="21"/>
      <c r="E24" s="21"/>
      <c r="F24" s="40">
        <f>IF(C24-B24&gt;$E$50,IF(E24-D24&lt;$E$51,IF(C24&lt;$E$49, IF(B24&gt;$E$48,C24-B24-$E$51,C24-$E$48-$E$51),IF(B24&gt;$E$48, $E$49-B24-$E$51,$E$49-$E$48-$E$51)), IF(C24&lt;$E$49, IF(B24&gt;$E$48,C24-B24-(E24-D24),C24-$E$48-(E24-D24)),IF(B24&gt;$E$48, $E$49-B24-(E24-D24),$E$49-$E$48-(E24-D24)))), $E$50)</f>
        <v>0</v>
      </c>
      <c r="G24" s="22">
        <f>$E$53</f>
        <v>0.34027777777777773</v>
      </c>
      <c r="H24" s="69">
        <f t="shared" si="1"/>
        <v>0</v>
      </c>
      <c r="I24" s="70"/>
    </row>
    <row r="25" spans="1:9" ht="13.5" thickBot="1">
      <c r="A25" s="84">
        <v>19</v>
      </c>
      <c r="B25" s="21"/>
      <c r="C25" s="21"/>
      <c r="D25" s="21"/>
      <c r="E25" s="21"/>
      <c r="F25" s="40">
        <f t="shared" ref="F25" si="2">IF(C25-B25&gt;$E$50,IF(E25-D25&lt;$E$51,IF(C25&lt;$E$49, IF(B25&gt;$E$48,C25-B25-$E$51,C25-$E$48-$E$51),IF(B25&gt;$E$48, $E$49-B25-$E$51,$E$49-$E$48-$E$51)), IF(C25&lt;$E$49, IF(B25&gt;$E$48,C25-B25-(E25-D25),C25-$E$48-(E25-D25)),IF(B25&gt;$E$48, $E$49-B25-(E25-D25),$E$49-$E$48-(E25-D25)))), $E$50)</f>
        <v>0</v>
      </c>
      <c r="G25" s="22">
        <f>$E$53</f>
        <v>0.34027777777777773</v>
      </c>
      <c r="H25" s="69">
        <f t="shared" si="1"/>
        <v>0</v>
      </c>
      <c r="I25" s="70"/>
    </row>
    <row r="26" spans="1:9" ht="13.5" thickBot="1">
      <c r="A26" s="84">
        <v>20</v>
      </c>
      <c r="B26" s="21"/>
      <c r="C26" s="21"/>
      <c r="D26" s="21"/>
      <c r="E26" s="21"/>
      <c r="F26" s="40">
        <f t="shared" si="0"/>
        <v>0</v>
      </c>
      <c r="G26" s="22">
        <f>$E$53</f>
        <v>0.34027777777777773</v>
      </c>
      <c r="H26" s="69">
        <f t="shared" si="1"/>
        <v>0</v>
      </c>
      <c r="I26" s="70"/>
    </row>
    <row r="27" spans="1:9" ht="13.5" thickBot="1">
      <c r="A27" s="157">
        <v>21</v>
      </c>
      <c r="B27" s="148"/>
      <c r="C27" s="148"/>
      <c r="D27" s="148"/>
      <c r="E27" s="148"/>
      <c r="F27" s="150">
        <f t="shared" si="0"/>
        <v>0</v>
      </c>
      <c r="G27" s="151"/>
      <c r="H27" s="158">
        <f t="shared" si="1"/>
        <v>0</v>
      </c>
      <c r="I27" s="71"/>
    </row>
    <row r="28" spans="1:9" ht="13.5" thickBot="1">
      <c r="A28" s="85">
        <v>22</v>
      </c>
      <c r="B28" s="75"/>
      <c r="C28" s="75"/>
      <c r="D28" s="75"/>
      <c r="E28" s="160"/>
      <c r="F28" s="76">
        <f t="shared" si="0"/>
        <v>0</v>
      </c>
      <c r="G28" s="79"/>
      <c r="H28" s="172">
        <f>IF(F28=0,0,F28-G28)</f>
        <v>0</v>
      </c>
      <c r="I28" s="71"/>
    </row>
    <row r="29" spans="1:9" ht="13.5" thickBot="1">
      <c r="A29" s="84">
        <v>23</v>
      </c>
      <c r="B29" s="21"/>
      <c r="C29" s="21"/>
      <c r="D29" s="21"/>
      <c r="E29" s="21"/>
      <c r="F29" s="40">
        <f t="shared" si="0"/>
        <v>0</v>
      </c>
      <c r="G29" s="22">
        <f>$E$53</f>
        <v>0.34027777777777773</v>
      </c>
      <c r="H29" s="69">
        <f>IF(F29=0,0,F29-G29)</f>
        <v>0</v>
      </c>
      <c r="I29" s="71"/>
    </row>
    <row r="30" spans="1:9" ht="13.5" thickBot="1">
      <c r="A30" s="84">
        <v>24</v>
      </c>
      <c r="B30" s="21"/>
      <c r="C30" s="21"/>
      <c r="D30" s="21"/>
      <c r="E30" s="21"/>
      <c r="F30" s="40">
        <f t="shared" si="0"/>
        <v>0</v>
      </c>
      <c r="G30" s="22">
        <f>$E$53</f>
        <v>0.34027777777777773</v>
      </c>
      <c r="H30" s="69">
        <f>IF(F30=0,0,F30-G30)</f>
        <v>0</v>
      </c>
      <c r="I30" s="71"/>
    </row>
    <row r="31" spans="1:9" ht="13.5" thickBot="1">
      <c r="A31" s="84">
        <v>25</v>
      </c>
      <c r="B31" s="21"/>
      <c r="C31" s="21"/>
      <c r="D31" s="21"/>
      <c r="E31" s="21"/>
      <c r="F31" s="40">
        <f t="shared" si="0"/>
        <v>0</v>
      </c>
      <c r="G31" s="22">
        <f>$E$53</f>
        <v>0.34027777777777773</v>
      </c>
      <c r="H31" s="69">
        <f t="shared" si="1"/>
        <v>0</v>
      </c>
      <c r="I31" s="70"/>
    </row>
    <row r="32" spans="1:9" ht="13.5" thickBot="1">
      <c r="A32" s="84">
        <v>26</v>
      </c>
      <c r="B32" s="21"/>
      <c r="C32" s="21"/>
      <c r="D32" s="21"/>
      <c r="E32" s="21"/>
      <c r="F32" s="40">
        <f t="shared" si="0"/>
        <v>0</v>
      </c>
      <c r="G32" s="22">
        <f>$E$53</f>
        <v>0.34027777777777773</v>
      </c>
      <c r="H32" s="69">
        <f t="shared" si="1"/>
        <v>0</v>
      </c>
      <c r="I32" s="70"/>
    </row>
    <row r="33" spans="1:9" ht="13.5" thickBot="1">
      <c r="A33" s="84">
        <v>27</v>
      </c>
      <c r="B33" s="21"/>
      <c r="C33" s="21"/>
      <c r="D33" s="21"/>
      <c r="E33" s="21"/>
      <c r="F33" s="40">
        <f t="shared" si="0"/>
        <v>0</v>
      </c>
      <c r="G33" s="22">
        <f>$E$53</f>
        <v>0.34027777777777773</v>
      </c>
      <c r="H33" s="69">
        <f t="shared" si="1"/>
        <v>0</v>
      </c>
      <c r="I33" s="70"/>
    </row>
    <row r="34" spans="1:9" s="62" customFormat="1" ht="13.5" thickBot="1">
      <c r="A34" s="157">
        <v>28</v>
      </c>
      <c r="B34" s="148"/>
      <c r="C34" s="148"/>
      <c r="D34" s="148"/>
      <c r="E34" s="154"/>
      <c r="F34" s="150">
        <f t="shared" si="0"/>
        <v>0</v>
      </c>
      <c r="G34" s="151"/>
      <c r="H34" s="158">
        <f t="shared" si="1"/>
        <v>0</v>
      </c>
      <c r="I34" s="81"/>
    </row>
    <row r="35" spans="1:9" s="62" customFormat="1" ht="13.5" thickBot="1">
      <c r="A35" s="85">
        <v>29</v>
      </c>
      <c r="B35" s="174"/>
      <c r="C35" s="174"/>
      <c r="D35" s="174"/>
      <c r="E35" s="174"/>
      <c r="F35" s="76">
        <f t="shared" si="0"/>
        <v>0</v>
      </c>
      <c r="G35" s="79"/>
      <c r="H35" s="172">
        <f t="shared" si="1"/>
        <v>0</v>
      </c>
      <c r="I35" s="93"/>
    </row>
    <row r="36" spans="1:9" ht="13.5" thickBot="1">
      <c r="A36" s="84">
        <v>30</v>
      </c>
      <c r="B36" s="21"/>
      <c r="C36" s="21"/>
      <c r="D36" s="21"/>
      <c r="E36" s="21"/>
      <c r="F36" s="40">
        <f t="shared" si="0"/>
        <v>0</v>
      </c>
      <c r="G36" s="22">
        <f t="shared" ref="G36:G37" si="3">$E$53</f>
        <v>0.34027777777777773</v>
      </c>
      <c r="H36" s="69">
        <f t="shared" si="1"/>
        <v>0</v>
      </c>
      <c r="I36" s="71"/>
    </row>
    <row r="37" spans="1:9" ht="13.5" thickBot="1">
      <c r="A37" s="84">
        <v>31</v>
      </c>
      <c r="B37" s="21"/>
      <c r="C37" s="21"/>
      <c r="D37" s="21"/>
      <c r="E37" s="21"/>
      <c r="F37" s="40">
        <f t="shared" si="0"/>
        <v>0</v>
      </c>
      <c r="G37" s="22">
        <f t="shared" si="3"/>
        <v>0.34027777777777773</v>
      </c>
      <c r="H37" s="69">
        <f t="shared" si="1"/>
        <v>0</v>
      </c>
      <c r="I37" s="72"/>
    </row>
    <row r="38" spans="1:9">
      <c r="A38" s="14"/>
      <c r="B38" s="6"/>
      <c r="C38" s="6"/>
      <c r="D38" s="6"/>
      <c r="E38" s="6"/>
      <c r="F38" s="5"/>
      <c r="G38" s="6"/>
      <c r="H38" s="24"/>
    </row>
    <row r="39" spans="1:9">
      <c r="A39" s="14" t="s">
        <v>13</v>
      </c>
      <c r="B39" s="6"/>
      <c r="C39" s="6"/>
      <c r="D39" s="6"/>
      <c r="E39" s="26"/>
      <c r="F39" s="27"/>
      <c r="G39" s="26"/>
      <c r="H39" s="18">
        <f>SUM(H7:H37)</f>
        <v>0</v>
      </c>
    </row>
    <row r="40" spans="1:9">
      <c r="A40" s="14" t="s">
        <v>14</v>
      </c>
      <c r="B40" s="5"/>
      <c r="C40" s="6"/>
      <c r="D40" s="6"/>
      <c r="E40" s="5"/>
      <c r="F40" s="23"/>
      <c r="G40" s="6"/>
      <c r="H40" s="18">
        <f>([1]Febr!H40)</f>
        <v>0</v>
      </c>
    </row>
    <row r="41" spans="1:9">
      <c r="A41" s="14" t="s">
        <v>15</v>
      </c>
      <c r="B41" s="5"/>
      <c r="C41" s="6"/>
      <c r="D41" s="6"/>
      <c r="E41" s="31"/>
      <c r="F41" s="30"/>
      <c r="G41" s="25">
        <f>SUM(G7:G37)</f>
        <v>7.4861111111111098</v>
      </c>
      <c r="H41" s="28"/>
    </row>
    <row r="42" spans="1:9" ht="13.5" thickBot="1">
      <c r="A42" s="14" t="s">
        <v>16</v>
      </c>
      <c r="B42" s="5"/>
      <c r="C42" s="6"/>
      <c r="D42" s="6"/>
      <c r="E42" s="29"/>
      <c r="F42" s="25">
        <f>SUM(F7:F37)</f>
        <v>0</v>
      </c>
      <c r="G42" s="33"/>
      <c r="H42" s="24"/>
    </row>
    <row r="43" spans="1:9" ht="27" customHeight="1" thickBot="1">
      <c r="A43" s="17" t="s">
        <v>17</v>
      </c>
      <c r="B43" s="11"/>
      <c r="C43" s="11"/>
      <c r="D43" s="7"/>
      <c r="E43" s="12"/>
      <c r="F43" s="32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20</v>
      </c>
      <c r="E48" s="1">
        <f>[1]Jan!E48</f>
        <v>0.29166666666666669</v>
      </c>
    </row>
    <row r="49" spans="1:6">
      <c r="A49" t="s">
        <v>21</v>
      </c>
      <c r="E49" s="1">
        <f>[1]Jan!E49</f>
        <v>0.75</v>
      </c>
    </row>
    <row r="50" spans="1:6">
      <c r="E50" s="1">
        <v>0</v>
      </c>
    </row>
    <row r="51" spans="1:6">
      <c r="A51" t="s">
        <v>22</v>
      </c>
      <c r="E51" s="1">
        <v>2.0833333333333332E-2</v>
      </c>
    </row>
    <row r="53" spans="1:6">
      <c r="A53" t="s">
        <v>52</v>
      </c>
      <c r="E53" s="1">
        <f>[1]Jan!E53</f>
        <v>0.34027777777777773</v>
      </c>
      <c r="F53" t="str">
        <f>[1]Jan!F53</f>
        <v xml:space="preserve">  40 tim och 50 min/vecka</v>
      </c>
    </row>
    <row r="54" spans="1:6">
      <c r="A54" t="s">
        <v>53</v>
      </c>
      <c r="E54" s="1">
        <f>[1]Jan!E54</f>
        <v>0.3125</v>
      </c>
      <c r="F54" t="str">
        <f>[1]Jan!F54</f>
        <v xml:space="preserve">  37 tim och 30 min/vecka</v>
      </c>
    </row>
    <row r="56" spans="1:6">
      <c r="A56" t="s">
        <v>48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J56"/>
  <sheetViews>
    <sheetView showZeros="0" workbookViewId="0">
      <selection activeCell="G8" sqref="G8"/>
    </sheetView>
  </sheetViews>
  <sheetFormatPr defaultColWidth="11.42578125" defaultRowHeight="12.75"/>
  <cols>
    <col min="1" max="1" width="4.5703125" style="62" customWidth="1"/>
    <col min="2" max="2" width="8" style="62" customWidth="1"/>
    <col min="3" max="3" width="7.7109375" style="62" customWidth="1"/>
    <col min="4" max="4" width="8.140625" style="62" customWidth="1"/>
    <col min="5" max="5" width="8" style="62" customWidth="1"/>
    <col min="6" max="6" width="8.140625" style="62" customWidth="1"/>
    <col min="7" max="7" width="9.5703125" style="62" customWidth="1"/>
    <col min="8" max="8" width="8.140625" style="185" customWidth="1"/>
    <col min="9" max="9" width="21.85546875" style="62" customWidth="1"/>
    <col min="10" max="16384" width="11.42578125" style="62"/>
  </cols>
  <sheetData>
    <row r="1" spans="1:10" s="99" customFormat="1" ht="19.5">
      <c r="A1" s="95" t="s">
        <v>0</v>
      </c>
      <c r="B1" s="96"/>
      <c r="C1" s="96"/>
      <c r="D1" s="97"/>
      <c r="E1" s="96"/>
      <c r="F1" s="96"/>
      <c r="H1" s="100"/>
    </row>
    <row r="2" spans="1:10" s="104" customFormat="1" ht="18">
      <c r="A2" s="101" t="s">
        <v>1</v>
      </c>
      <c r="B2" s="102"/>
      <c r="C2" s="103" t="str">
        <f>(Jan!C2)</f>
        <v xml:space="preserve"> </v>
      </c>
      <c r="D2" s="102"/>
      <c r="E2" s="102"/>
      <c r="F2" s="102"/>
      <c r="H2" s="105"/>
    </row>
    <row r="3" spans="1:10" s="104" customFormat="1" ht="18">
      <c r="A3" s="101" t="s">
        <v>2</v>
      </c>
      <c r="B3" s="102"/>
      <c r="C3" s="103" t="s">
        <v>25</v>
      </c>
      <c r="D3" s="106"/>
      <c r="E3" s="102"/>
      <c r="F3" s="102" t="s">
        <v>34</v>
      </c>
      <c r="H3" s="105"/>
    </row>
    <row r="4" spans="1:10" ht="18">
      <c r="A4" s="101" t="s">
        <v>4</v>
      </c>
      <c r="B4" s="107"/>
      <c r="C4" s="103">
        <v>2015</v>
      </c>
      <c r="D4" s="107"/>
      <c r="E4" s="107"/>
      <c r="F4" s="107"/>
    </row>
    <row r="5" spans="1:10" s="113" customFormat="1" ht="12">
      <c r="A5" s="110"/>
      <c r="B5" s="111"/>
      <c r="C5" s="112"/>
      <c r="D5" s="111"/>
      <c r="E5" s="111"/>
      <c r="F5" s="111"/>
      <c r="H5" s="114"/>
    </row>
    <row r="6" spans="1:10" s="61" customFormat="1" ht="12.75" customHeight="1" thickBot="1">
      <c r="A6" s="86" t="s">
        <v>5</v>
      </c>
      <c r="B6" s="87" t="s">
        <v>6</v>
      </c>
      <c r="C6" s="87" t="s">
        <v>7</v>
      </c>
      <c r="D6" s="87" t="s">
        <v>8</v>
      </c>
      <c r="E6" s="88" t="s">
        <v>9</v>
      </c>
      <c r="F6" s="89" t="s">
        <v>10</v>
      </c>
      <c r="G6" s="88" t="s">
        <v>11</v>
      </c>
      <c r="H6" s="90" t="s">
        <v>12</v>
      </c>
      <c r="I6" s="170" t="s">
        <v>37</v>
      </c>
      <c r="J6" s="175"/>
    </row>
    <row r="7" spans="1:10" ht="13.5" thickBot="1">
      <c r="A7" s="82">
        <v>1</v>
      </c>
      <c r="B7" s="21"/>
      <c r="C7" s="21"/>
      <c r="D7" s="21"/>
      <c r="E7" s="21"/>
      <c r="F7" s="40">
        <f t="shared" ref="F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22">
        <f t="shared" ref="G7" si="1">$E$53</f>
        <v>0.34027777777777773</v>
      </c>
      <c r="H7" s="80">
        <f>IF(F7=0,0,F7-G7)</f>
        <v>0</v>
      </c>
      <c r="I7" s="81"/>
    </row>
    <row r="8" spans="1:10" ht="13.5" thickBot="1">
      <c r="A8" s="82">
        <v>2</v>
      </c>
      <c r="B8" s="21"/>
      <c r="C8" s="21"/>
      <c r="D8" s="21"/>
      <c r="E8" s="21"/>
      <c r="F8" s="40">
        <f>IF(C8-B8&gt;$E$50,IF(E8-D8&lt;$E$51,IF(C8&lt;$E$49, IF(B8&gt;$E$48,C8-B8-$E$51,C8-$E$48-$E$51),IF(B8&gt;$E$48, $E$49-B8-$E$51,$E$49-$E$48-$E$51)), IF(C8&lt;$E$49, IF(B8&gt;$E$48,C8-B8-(E8-D8),C8-$E$48-(E8-D8)),IF(B8&gt;$E$48, $E$49-B8-(E8-D8),$E$49-$E$48-(E8-D8)))), $E$50)</f>
        <v>0</v>
      </c>
      <c r="G8" s="22">
        <v>0.25694444444444448</v>
      </c>
      <c r="H8" s="80">
        <f t="shared" ref="H8" si="2">IF(F8=0,0,F8-G8)</f>
        <v>0</v>
      </c>
      <c r="I8" s="81" t="s">
        <v>39</v>
      </c>
    </row>
    <row r="9" spans="1:10" ht="13.5" thickBot="1">
      <c r="A9" s="83">
        <v>3</v>
      </c>
      <c r="B9" s="162"/>
      <c r="C9" s="75"/>
      <c r="D9" s="75"/>
      <c r="E9" s="75"/>
      <c r="F9" s="76">
        <f t="shared" ref="F9:F36" si="3">IF(C9-B9&gt;$E$50,IF(E9-D9&lt;$E$51,IF(C9&lt;$E$49, IF(B9&gt;$E$48,C9-B9-$E$51,C9-$E$48-$E$51),IF(B9&gt;$E$48, $E$49-B9-$E$51,$E$49-$E$48-$E$51)), IF(C9&lt;$E$49, IF(B9&gt;$E$48,C9-B9-(E9-D9),C9-$E$48-(E9-D9)),IF(B9&gt;$E$48, $E$49-B9-(E9-D9),$E$49-$E$48-(E9-D9)))), $E$50)</f>
        <v>0</v>
      </c>
      <c r="G9" s="79"/>
      <c r="H9" s="181">
        <f t="shared" ref="H9:H36" si="4">IF(F9=0,0,F9-G9)</f>
        <v>0</v>
      </c>
      <c r="I9" s="93" t="s">
        <v>44</v>
      </c>
    </row>
    <row r="10" spans="1:10" ht="13.5" thickBot="1">
      <c r="A10" s="159">
        <v>4</v>
      </c>
      <c r="B10" s="161"/>
      <c r="C10" s="148"/>
      <c r="D10" s="148"/>
      <c r="E10" s="148"/>
      <c r="F10" s="150">
        <f t="shared" si="3"/>
        <v>0</v>
      </c>
      <c r="G10" s="151"/>
      <c r="H10" s="166">
        <f>IF(F10=0,0,F10-G10)</f>
        <v>0</v>
      </c>
      <c r="I10" s="93" t="s">
        <v>41</v>
      </c>
    </row>
    <row r="11" spans="1:10" ht="13.5" thickBot="1">
      <c r="A11" s="83">
        <v>5</v>
      </c>
      <c r="B11" s="162"/>
      <c r="C11" s="75"/>
      <c r="D11" s="75"/>
      <c r="E11" s="75"/>
      <c r="F11" s="76">
        <f t="shared" si="3"/>
        <v>0</v>
      </c>
      <c r="G11" s="79"/>
      <c r="H11" s="181">
        <f t="shared" ref="H11:H12" si="5">IF(F11=0,0,F11-G11)</f>
        <v>0</v>
      </c>
      <c r="I11" s="94" t="s">
        <v>42</v>
      </c>
    </row>
    <row r="12" spans="1:10" ht="13.5" thickBot="1">
      <c r="A12" s="83">
        <v>6</v>
      </c>
      <c r="B12" s="162"/>
      <c r="C12" s="75"/>
      <c r="D12" s="75"/>
      <c r="E12" s="75"/>
      <c r="F12" s="76">
        <f t="shared" si="3"/>
        <v>0</v>
      </c>
      <c r="G12" s="79"/>
      <c r="H12" s="181">
        <f t="shared" si="5"/>
        <v>0</v>
      </c>
      <c r="I12" s="93" t="s">
        <v>54</v>
      </c>
    </row>
    <row r="13" spans="1:10" ht="13.5" thickBot="1">
      <c r="A13" s="82">
        <v>7</v>
      </c>
      <c r="B13" s="21"/>
      <c r="C13" s="21"/>
      <c r="D13" s="21"/>
      <c r="E13" s="21"/>
      <c r="F13" s="40">
        <f t="shared" si="3"/>
        <v>0</v>
      </c>
      <c r="G13" s="22">
        <f t="shared" ref="G13:G33" si="6">$E$53</f>
        <v>0.34027777777777773</v>
      </c>
      <c r="H13" s="80">
        <f t="shared" si="4"/>
        <v>0</v>
      </c>
      <c r="I13" s="81"/>
    </row>
    <row r="14" spans="1:10" ht="13.5" thickBot="1">
      <c r="A14" s="82">
        <v>8</v>
      </c>
      <c r="B14" s="21"/>
      <c r="C14" s="21"/>
      <c r="D14" s="21"/>
      <c r="E14" s="21"/>
      <c r="F14" s="40">
        <f t="shared" si="3"/>
        <v>0</v>
      </c>
      <c r="G14" s="22">
        <f t="shared" si="6"/>
        <v>0.34027777777777773</v>
      </c>
      <c r="H14" s="80">
        <f t="shared" si="4"/>
        <v>0</v>
      </c>
      <c r="I14" s="81"/>
    </row>
    <row r="15" spans="1:10" ht="13.5" thickBot="1">
      <c r="A15" s="82">
        <v>9</v>
      </c>
      <c r="B15" s="21"/>
      <c r="C15" s="21"/>
      <c r="D15" s="21"/>
      <c r="E15" s="21"/>
      <c r="F15" s="40">
        <f t="shared" si="3"/>
        <v>0</v>
      </c>
      <c r="G15" s="22">
        <f t="shared" si="6"/>
        <v>0.34027777777777773</v>
      </c>
      <c r="H15" s="80">
        <f t="shared" ref="H15" si="7">IF(F15=0,0,F15-G15)</f>
        <v>0</v>
      </c>
      <c r="J15" s="169"/>
    </row>
    <row r="16" spans="1:10" ht="13.5" thickBot="1">
      <c r="A16" s="143">
        <v>10</v>
      </c>
      <c r="B16" s="21"/>
      <c r="C16" s="21"/>
      <c r="D16" s="21"/>
      <c r="E16" s="21"/>
      <c r="F16" s="40">
        <f t="shared" si="3"/>
        <v>0</v>
      </c>
      <c r="G16" s="22">
        <f t="shared" si="6"/>
        <v>0.34027777777777773</v>
      </c>
      <c r="H16" s="80">
        <f t="shared" si="4"/>
        <v>0</v>
      </c>
      <c r="I16" s="81"/>
    </row>
    <row r="17" spans="1:10" ht="13.5" thickBot="1">
      <c r="A17" s="159">
        <v>11</v>
      </c>
      <c r="B17" s="161"/>
      <c r="C17" s="148"/>
      <c r="D17" s="148"/>
      <c r="E17" s="148"/>
      <c r="F17" s="150">
        <f t="shared" si="3"/>
        <v>0</v>
      </c>
      <c r="G17" s="151"/>
      <c r="H17" s="166">
        <f t="shared" si="4"/>
        <v>0</v>
      </c>
      <c r="I17" s="81"/>
    </row>
    <row r="18" spans="1:10" ht="13.5" thickBot="1">
      <c r="A18" s="83">
        <v>12</v>
      </c>
      <c r="B18" s="162"/>
      <c r="C18" s="75"/>
      <c r="D18" s="75"/>
      <c r="E18" s="75"/>
      <c r="F18" s="76">
        <f t="shared" si="3"/>
        <v>0</v>
      </c>
      <c r="G18" s="79"/>
      <c r="H18" s="181">
        <f t="shared" si="4"/>
        <v>0</v>
      </c>
      <c r="I18" s="81"/>
    </row>
    <row r="19" spans="1:10" ht="13.5" thickBot="1">
      <c r="A19" s="82">
        <v>13</v>
      </c>
      <c r="B19" s="21"/>
      <c r="C19" s="21"/>
      <c r="D19" s="21"/>
      <c r="E19" s="21"/>
      <c r="F19" s="40">
        <f t="shared" si="3"/>
        <v>0</v>
      </c>
      <c r="G19" s="22">
        <f t="shared" si="6"/>
        <v>0.34027777777777773</v>
      </c>
      <c r="H19" s="80">
        <f t="shared" si="4"/>
        <v>0</v>
      </c>
      <c r="I19" s="81"/>
    </row>
    <row r="20" spans="1:10" ht="13.5" thickBot="1">
      <c r="A20" s="82">
        <v>14</v>
      </c>
      <c r="B20" s="21"/>
      <c r="C20" s="21"/>
      <c r="D20" s="21"/>
      <c r="E20" s="21"/>
      <c r="F20" s="40">
        <f t="shared" si="3"/>
        <v>0</v>
      </c>
      <c r="G20" s="22">
        <f t="shared" si="6"/>
        <v>0.34027777777777773</v>
      </c>
      <c r="H20" s="80">
        <f t="shared" si="4"/>
        <v>0</v>
      </c>
      <c r="I20" s="81"/>
    </row>
    <row r="21" spans="1:10" ht="13.5" thickBot="1">
      <c r="A21" s="82">
        <v>15</v>
      </c>
      <c r="B21" s="21"/>
      <c r="C21" s="21"/>
      <c r="D21" s="21"/>
      <c r="E21" s="21"/>
      <c r="F21" s="40">
        <f t="shared" si="3"/>
        <v>0</v>
      </c>
      <c r="G21" s="22">
        <f t="shared" si="6"/>
        <v>0.34027777777777773</v>
      </c>
      <c r="H21" s="80">
        <f t="shared" si="4"/>
        <v>0</v>
      </c>
      <c r="I21" s="81"/>
    </row>
    <row r="22" spans="1:10" ht="13.5" thickBot="1">
      <c r="A22" s="82">
        <v>16</v>
      </c>
      <c r="B22" s="21"/>
      <c r="C22" s="21"/>
      <c r="D22" s="21"/>
      <c r="E22" s="21"/>
      <c r="F22" s="40">
        <f t="shared" si="3"/>
        <v>0</v>
      </c>
      <c r="G22" s="22">
        <f t="shared" si="6"/>
        <v>0.34027777777777773</v>
      </c>
      <c r="H22" s="80">
        <f t="shared" ref="H22" si="8">IF(F22=0,0,F22-G22)</f>
        <v>0</v>
      </c>
      <c r="I22" s="81"/>
    </row>
    <row r="23" spans="1:10" ht="13.5" thickBot="1">
      <c r="A23" s="82">
        <v>17</v>
      </c>
      <c r="B23" s="21"/>
      <c r="C23" s="21"/>
      <c r="D23" s="21"/>
      <c r="E23" s="21"/>
      <c r="F23" s="40">
        <f t="shared" si="3"/>
        <v>0</v>
      </c>
      <c r="G23" s="22">
        <f t="shared" si="6"/>
        <v>0.34027777777777773</v>
      </c>
      <c r="H23" s="80">
        <f t="shared" si="4"/>
        <v>0</v>
      </c>
      <c r="I23" s="81"/>
    </row>
    <row r="24" spans="1:10" ht="13.5" thickBot="1">
      <c r="A24" s="159">
        <v>18</v>
      </c>
      <c r="B24" s="161"/>
      <c r="C24" s="148"/>
      <c r="D24" s="148"/>
      <c r="E24" s="148"/>
      <c r="F24" s="150">
        <f t="shared" si="3"/>
        <v>0</v>
      </c>
      <c r="G24" s="151"/>
      <c r="H24" s="166">
        <f t="shared" si="4"/>
        <v>0</v>
      </c>
      <c r="I24" s="93"/>
    </row>
    <row r="25" spans="1:10" ht="13.5" thickBot="1">
      <c r="A25" s="83">
        <v>19</v>
      </c>
      <c r="B25" s="162"/>
      <c r="C25" s="75"/>
      <c r="D25" s="75"/>
      <c r="E25" s="75"/>
      <c r="F25" s="76">
        <f t="shared" si="3"/>
        <v>0</v>
      </c>
      <c r="G25" s="79"/>
      <c r="H25" s="181">
        <f t="shared" si="4"/>
        <v>0</v>
      </c>
      <c r="I25" s="93"/>
    </row>
    <row r="26" spans="1:10" ht="13.5" thickBot="1">
      <c r="A26" s="82">
        <v>20</v>
      </c>
      <c r="B26" s="21"/>
      <c r="C26" s="21"/>
      <c r="D26" s="21"/>
      <c r="E26" s="21"/>
      <c r="F26" s="40">
        <f t="shared" si="3"/>
        <v>0</v>
      </c>
      <c r="G26" s="22">
        <f t="shared" si="6"/>
        <v>0.34027777777777773</v>
      </c>
      <c r="H26" s="80">
        <f t="shared" si="4"/>
        <v>0</v>
      </c>
      <c r="I26" s="94"/>
    </row>
    <row r="27" spans="1:10" ht="13.5" thickBot="1">
      <c r="A27" s="82">
        <v>21</v>
      </c>
      <c r="B27" s="21"/>
      <c r="C27" s="21"/>
      <c r="D27" s="21"/>
      <c r="E27" s="21"/>
      <c r="F27" s="40">
        <f t="shared" si="3"/>
        <v>0</v>
      </c>
      <c r="G27" s="22">
        <f t="shared" si="6"/>
        <v>0.34027777777777773</v>
      </c>
      <c r="H27" s="80">
        <f t="shared" si="4"/>
        <v>0</v>
      </c>
      <c r="I27" s="93"/>
    </row>
    <row r="28" spans="1:10" ht="13.5" thickBot="1">
      <c r="A28" s="82">
        <v>22</v>
      </c>
      <c r="B28" s="21"/>
      <c r="C28" s="21"/>
      <c r="D28" s="21"/>
      <c r="E28" s="21"/>
      <c r="F28" s="40">
        <f t="shared" si="3"/>
        <v>0</v>
      </c>
      <c r="G28" s="22">
        <f t="shared" si="6"/>
        <v>0.34027777777777773</v>
      </c>
      <c r="H28" s="80">
        <f t="shared" si="4"/>
        <v>0</v>
      </c>
      <c r="I28" s="93"/>
    </row>
    <row r="29" spans="1:10" ht="13.5" thickBot="1">
      <c r="A29" s="82">
        <v>23</v>
      </c>
      <c r="B29" s="21"/>
      <c r="C29" s="21"/>
      <c r="D29" s="21"/>
      <c r="E29" s="21"/>
      <c r="F29" s="40">
        <f t="shared" si="3"/>
        <v>0</v>
      </c>
      <c r="G29" s="22">
        <f t="shared" si="6"/>
        <v>0.34027777777777773</v>
      </c>
      <c r="H29" s="80">
        <f t="shared" ref="H29" si="9">IF(F29=0,0,F29-G29)</f>
        <v>0</v>
      </c>
      <c r="I29" s="93"/>
    </row>
    <row r="30" spans="1:10" ht="13.5" thickBot="1">
      <c r="A30" s="82">
        <v>24</v>
      </c>
      <c r="B30" s="21"/>
      <c r="C30" s="21"/>
      <c r="D30" s="21"/>
      <c r="E30" s="21"/>
      <c r="F30" s="40">
        <f t="shared" si="3"/>
        <v>0</v>
      </c>
      <c r="G30" s="22">
        <f t="shared" si="6"/>
        <v>0.34027777777777773</v>
      </c>
      <c r="H30" s="80">
        <f t="shared" si="4"/>
        <v>0</v>
      </c>
      <c r="J30" s="169"/>
    </row>
    <row r="31" spans="1:10" ht="13.5" thickBot="1">
      <c r="A31" s="159">
        <v>25</v>
      </c>
      <c r="B31" s="161"/>
      <c r="C31" s="148"/>
      <c r="D31" s="148"/>
      <c r="E31" s="148"/>
      <c r="F31" s="150">
        <f t="shared" si="3"/>
        <v>0</v>
      </c>
      <c r="G31" s="151"/>
      <c r="H31" s="166">
        <f>IF(F31=0,0,F31-G31)</f>
        <v>0</v>
      </c>
      <c r="I31" s="93"/>
    </row>
    <row r="32" spans="1:10" ht="13.5" thickBot="1">
      <c r="A32" s="83">
        <v>26</v>
      </c>
      <c r="B32" s="162"/>
      <c r="C32" s="75"/>
      <c r="D32" s="75"/>
      <c r="E32" s="75"/>
      <c r="F32" s="76">
        <f t="shared" si="3"/>
        <v>0</v>
      </c>
      <c r="G32" s="79"/>
      <c r="H32" s="181">
        <f t="shared" si="4"/>
        <v>0</v>
      </c>
      <c r="I32" s="81"/>
    </row>
    <row r="33" spans="1:9" ht="13.5" thickBot="1">
      <c r="A33" s="82">
        <v>27</v>
      </c>
      <c r="B33" s="21"/>
      <c r="C33" s="21"/>
      <c r="D33" s="21"/>
      <c r="E33" s="21"/>
      <c r="F33" s="40">
        <f t="shared" si="3"/>
        <v>0</v>
      </c>
      <c r="G33" s="22">
        <f t="shared" si="6"/>
        <v>0.34027777777777773</v>
      </c>
      <c r="H33" s="80">
        <f t="shared" si="4"/>
        <v>0</v>
      </c>
      <c r="I33" s="81"/>
    </row>
    <row r="34" spans="1:9" ht="13.5" thickBot="1">
      <c r="A34" s="82">
        <v>28</v>
      </c>
      <c r="B34" s="21"/>
      <c r="C34" s="21"/>
      <c r="D34" s="21"/>
      <c r="E34" s="21"/>
      <c r="F34" s="40">
        <f t="shared" si="3"/>
        <v>0</v>
      </c>
      <c r="G34" s="22">
        <f t="shared" ref="G34:G35" si="10">$E$53</f>
        <v>0.34027777777777773</v>
      </c>
      <c r="H34" s="80">
        <f t="shared" si="4"/>
        <v>0</v>
      </c>
      <c r="I34" s="81"/>
    </row>
    <row r="35" spans="1:9" ht="13.5" thickBot="1">
      <c r="A35" s="82">
        <v>29</v>
      </c>
      <c r="B35" s="21"/>
      <c r="C35" s="21"/>
      <c r="D35" s="21"/>
      <c r="E35" s="21"/>
      <c r="F35" s="40">
        <f t="shared" si="3"/>
        <v>0</v>
      </c>
      <c r="G35" s="22">
        <f t="shared" si="10"/>
        <v>0.34027777777777773</v>
      </c>
      <c r="H35" s="80">
        <f t="shared" si="4"/>
        <v>0</v>
      </c>
      <c r="I35" s="93"/>
    </row>
    <row r="36" spans="1:9" ht="13.5" thickBot="1">
      <c r="A36" s="82">
        <v>30</v>
      </c>
      <c r="B36" s="21"/>
      <c r="C36" s="21"/>
      <c r="D36" s="21"/>
      <c r="E36" s="21"/>
      <c r="F36" s="40">
        <f t="shared" si="3"/>
        <v>0</v>
      </c>
      <c r="G36" s="22">
        <v>0.25694444444444448</v>
      </c>
      <c r="H36" s="80">
        <f t="shared" si="4"/>
        <v>0</v>
      </c>
      <c r="I36" s="176" t="s">
        <v>43</v>
      </c>
    </row>
    <row r="37" spans="1:9">
      <c r="A37" s="186"/>
      <c r="B37" s="155"/>
      <c r="C37" s="155"/>
      <c r="D37" s="155"/>
      <c r="E37" s="155"/>
      <c r="F37" s="66"/>
      <c r="G37" s="66"/>
      <c r="H37" s="189"/>
      <c r="I37" s="190"/>
    </row>
    <row r="38" spans="1:9">
      <c r="A38" s="115"/>
      <c r="B38" s="107"/>
      <c r="C38" s="107"/>
      <c r="D38" s="107"/>
      <c r="E38" s="107"/>
      <c r="F38" s="116"/>
      <c r="G38" s="107"/>
      <c r="H38" s="117"/>
    </row>
    <row r="39" spans="1:9">
      <c r="A39" s="115" t="s">
        <v>13</v>
      </c>
      <c r="B39" s="107"/>
      <c r="C39" s="107"/>
      <c r="D39" s="107"/>
      <c r="E39" s="120"/>
      <c r="F39" s="119"/>
      <c r="G39" s="120"/>
      <c r="H39" s="121">
        <f>SUM(H7:H36)</f>
        <v>0</v>
      </c>
    </row>
    <row r="40" spans="1:9">
      <c r="A40" s="115" t="s">
        <v>14</v>
      </c>
      <c r="B40" s="116"/>
      <c r="C40" s="107"/>
      <c r="D40" s="107"/>
      <c r="E40" s="116"/>
      <c r="F40" s="123"/>
      <c r="G40" s="107"/>
      <c r="H40" s="121">
        <f>(Mars!H43)</f>
        <v>0</v>
      </c>
    </row>
    <row r="41" spans="1:9">
      <c r="A41" s="115" t="s">
        <v>15</v>
      </c>
      <c r="B41" s="116"/>
      <c r="C41" s="107"/>
      <c r="D41" s="107"/>
      <c r="E41" s="177"/>
      <c r="F41" s="125"/>
      <c r="G41" s="126">
        <f>SUM(G7:G36)</f>
        <v>6.6388888888888875</v>
      </c>
      <c r="H41" s="127"/>
    </row>
    <row r="42" spans="1:9" ht="13.5" thickBot="1">
      <c r="A42" s="115" t="s">
        <v>16</v>
      </c>
      <c r="B42" s="116"/>
      <c r="C42" s="107"/>
      <c r="D42" s="107"/>
      <c r="E42" s="178"/>
      <c r="F42" s="126">
        <f>SUM(F7:F36)</f>
        <v>0</v>
      </c>
      <c r="G42" s="129"/>
      <c r="H42" s="117"/>
    </row>
    <row r="43" spans="1:9" ht="27" customHeight="1" thickBot="1">
      <c r="A43" s="130" t="s">
        <v>17</v>
      </c>
      <c r="B43" s="131"/>
      <c r="C43" s="131"/>
      <c r="D43" s="132"/>
      <c r="E43" s="179"/>
      <c r="F43" s="134" t="s">
        <v>18</v>
      </c>
      <c r="G43" s="135"/>
      <c r="H43" s="136">
        <f>SUM(H39+H40)</f>
        <v>0</v>
      </c>
    </row>
    <row r="44" spans="1:9" hidden="1">
      <c r="A44" s="62" t="s">
        <v>19</v>
      </c>
      <c r="E44" s="62" t="e">
        <f>(F7+F8+F9+F10+F11+F12+F13+F14+F15+F16+F17+F18+F19+F20+F21+F22+F23+F24+F25+F26+F27+F28+F29+F30+F31+F32+F33+F34+F35+F36+#REF!)*24</f>
        <v>#REF!</v>
      </c>
      <c r="G44" s="138"/>
    </row>
    <row r="45" spans="1:9" hidden="1">
      <c r="A45" s="62" t="s">
        <v>19</v>
      </c>
      <c r="E45" s="138" t="e">
        <f>INT(E44)</f>
        <v>#REF!</v>
      </c>
    </row>
    <row r="46" spans="1:9" hidden="1">
      <c r="A46" s="62" t="s">
        <v>19</v>
      </c>
      <c r="E46" s="138" t="e">
        <f>((E44-E45)*60)/100</f>
        <v>#REF!</v>
      </c>
    </row>
    <row r="47" spans="1:9">
      <c r="E47" s="138"/>
    </row>
    <row r="48" spans="1:9">
      <c r="A48" s="62" t="s">
        <v>20</v>
      </c>
      <c r="E48" s="142">
        <f>Jan!E48</f>
        <v>0.29166666666666669</v>
      </c>
    </row>
    <row r="49" spans="1:6">
      <c r="A49" s="62" t="s">
        <v>21</v>
      </c>
      <c r="E49" s="142">
        <f>Jan!E49</f>
        <v>0.75</v>
      </c>
    </row>
    <row r="50" spans="1:6">
      <c r="E50" s="142">
        <v>0</v>
      </c>
    </row>
    <row r="51" spans="1:6">
      <c r="A51" s="62" t="s">
        <v>22</v>
      </c>
      <c r="E51" s="142">
        <v>2.0833333333333332E-2</v>
      </c>
    </row>
    <row r="53" spans="1:6">
      <c r="A53" s="62" t="s">
        <v>52</v>
      </c>
      <c r="E53" s="142">
        <f>Jan!E53</f>
        <v>0.34027777777777773</v>
      </c>
      <c r="F53" s="142" t="str">
        <f>Jan!F53</f>
        <v xml:space="preserve">  40 tim och 50 min/vecka</v>
      </c>
    </row>
    <row r="54" spans="1:6">
      <c r="A54" s="62" t="s">
        <v>53</v>
      </c>
      <c r="E54" s="142">
        <f>Jan!E54</f>
        <v>0.3125</v>
      </c>
      <c r="F54" s="142" t="str">
        <f>Jan!F54</f>
        <v xml:space="preserve">  37 tim och 30 min/vecka</v>
      </c>
    </row>
    <row r="56" spans="1:6">
      <c r="A56" s="62" t="s">
        <v>48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L56"/>
  <sheetViews>
    <sheetView showZeros="0" workbookViewId="0">
      <selection activeCell="L14" sqref="L14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2.7109375" customWidth="1"/>
  </cols>
  <sheetData>
    <row r="1" spans="1:12" s="38" customFormat="1" ht="19.5">
      <c r="A1" s="35" t="s">
        <v>0</v>
      </c>
      <c r="B1" s="36"/>
      <c r="C1" s="36"/>
      <c r="D1" s="37"/>
      <c r="E1" s="36"/>
      <c r="F1" s="36"/>
      <c r="H1" s="39"/>
    </row>
    <row r="2" spans="1:12" s="3" customFormat="1" ht="18">
      <c r="A2" s="8" t="s">
        <v>1</v>
      </c>
      <c r="B2" s="9"/>
      <c r="C2" s="34" t="str">
        <f>(Jan!C2)</f>
        <v xml:space="preserve"> </v>
      </c>
      <c r="D2" s="9"/>
      <c r="E2" s="9"/>
      <c r="F2" s="9"/>
      <c r="H2" s="15"/>
    </row>
    <row r="3" spans="1:12" s="3" customFormat="1" ht="18">
      <c r="A3" s="8" t="s">
        <v>2</v>
      </c>
      <c r="B3" s="9"/>
      <c r="C3" s="34" t="s">
        <v>26</v>
      </c>
      <c r="D3" s="10"/>
      <c r="E3" s="9"/>
      <c r="F3" s="9"/>
      <c r="H3" s="15"/>
    </row>
    <row r="4" spans="1:12" ht="18">
      <c r="A4" s="8" t="s">
        <v>4</v>
      </c>
      <c r="B4" s="6"/>
      <c r="C4" s="34">
        <v>2015</v>
      </c>
      <c r="D4" s="6"/>
      <c r="E4" s="6"/>
      <c r="F4" s="6"/>
    </row>
    <row r="5" spans="1:12" s="44" customFormat="1" ht="12">
      <c r="A5" s="41"/>
      <c r="B5" s="42"/>
      <c r="C5" s="43"/>
      <c r="D5" s="42"/>
      <c r="E5" s="42"/>
      <c r="F5" s="42"/>
      <c r="H5" s="45"/>
    </row>
    <row r="6" spans="1:12" s="4" customFormat="1" ht="12.75" customHeight="1" thickBot="1">
      <c r="A6" s="86" t="s">
        <v>5</v>
      </c>
      <c r="B6" s="87" t="s">
        <v>6</v>
      </c>
      <c r="C6" s="87" t="s">
        <v>7</v>
      </c>
      <c r="D6" s="87" t="s">
        <v>8</v>
      </c>
      <c r="E6" s="88" t="s">
        <v>9</v>
      </c>
      <c r="F6" s="89" t="s">
        <v>10</v>
      </c>
      <c r="G6" s="88" t="s">
        <v>11</v>
      </c>
      <c r="H6" s="90" t="s">
        <v>12</v>
      </c>
      <c r="I6" s="91" t="s">
        <v>37</v>
      </c>
    </row>
    <row r="7" spans="1:12" ht="13.5" thickBot="1">
      <c r="A7" s="83">
        <v>1</v>
      </c>
      <c r="B7" s="75"/>
      <c r="C7" s="75"/>
      <c r="D7" s="75"/>
      <c r="E7" s="75"/>
      <c r="F7" s="76">
        <f t="shared" ref="F7:F10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75"/>
      <c r="H7" s="172">
        <f t="shared" ref="H7:H37" si="1">IF(F7=0,0,F7-G7)</f>
        <v>0</v>
      </c>
      <c r="I7" s="92" t="s">
        <v>45</v>
      </c>
    </row>
    <row r="8" spans="1:12" ht="13.5" thickBot="1">
      <c r="A8" s="159">
        <v>2</v>
      </c>
      <c r="B8" s="148"/>
      <c r="C8" s="148"/>
      <c r="D8" s="148"/>
      <c r="E8" s="148"/>
      <c r="F8" s="150">
        <f t="shared" si="0"/>
        <v>0</v>
      </c>
      <c r="G8" s="151"/>
      <c r="H8" s="158">
        <f t="shared" si="1"/>
        <v>0</v>
      </c>
      <c r="I8" s="81"/>
    </row>
    <row r="9" spans="1:12" ht="13.5" thickBot="1">
      <c r="A9" s="83">
        <v>3</v>
      </c>
      <c r="B9" s="75"/>
      <c r="C9" s="75"/>
      <c r="D9" s="75"/>
      <c r="E9" s="75"/>
      <c r="F9" s="76">
        <f t="shared" si="0"/>
        <v>0</v>
      </c>
      <c r="G9" s="79"/>
      <c r="H9" s="172">
        <f t="shared" si="1"/>
        <v>0</v>
      </c>
      <c r="I9" s="81"/>
    </row>
    <row r="10" spans="1:12" ht="13.5" thickBot="1">
      <c r="A10" s="82">
        <v>4</v>
      </c>
      <c r="B10" s="21"/>
      <c r="C10" s="21"/>
      <c r="D10" s="21"/>
      <c r="E10" s="21"/>
      <c r="F10" s="40">
        <f t="shared" si="0"/>
        <v>0</v>
      </c>
      <c r="G10" s="22">
        <f t="shared" ref="G10:G14" si="2">$E$53</f>
        <v>0.34027777777777773</v>
      </c>
      <c r="H10" s="69">
        <f t="shared" si="1"/>
        <v>0</v>
      </c>
      <c r="I10" s="81"/>
      <c r="L10" s="62"/>
    </row>
    <row r="11" spans="1:12" ht="13.5" thickBot="1">
      <c r="A11" s="82">
        <v>5</v>
      </c>
      <c r="B11" s="21"/>
      <c r="C11" s="21"/>
      <c r="D11" s="21"/>
      <c r="E11" s="21"/>
      <c r="F11" s="40">
        <f t="shared" ref="F11:F37" si="3">IF(C11-B11&gt;$E$50,IF(E11-D11&lt;$E$51,IF(C11&lt;$E$49, IF(B11&gt;$E$48,C11-B11-$E$51,C11-$E$48-$E$51),IF(B11&gt;$E$48, $E$49-B11-$E$51,$E$49-$E$48-$E$51)), IF(C11&lt;$E$49, IF(B11&gt;$E$48,C11-B11-(E11-D11),C11-$E$48-(E11-D11)),IF(B11&gt;$E$48, $E$49-B11-(E11-D11),$E$49-$E$48-(E11-D11)))), $E$50)</f>
        <v>0</v>
      </c>
      <c r="G11" s="22">
        <f t="shared" si="2"/>
        <v>0.34027777777777773</v>
      </c>
      <c r="H11" s="69">
        <f t="shared" si="1"/>
        <v>0</v>
      </c>
      <c r="I11" s="81"/>
    </row>
    <row r="12" spans="1:12" ht="13.5" thickBot="1">
      <c r="A12" s="82">
        <v>6</v>
      </c>
      <c r="B12" s="21"/>
      <c r="C12" s="21"/>
      <c r="D12" s="21"/>
      <c r="E12" s="21"/>
      <c r="F12" s="40">
        <f t="shared" si="3"/>
        <v>0</v>
      </c>
      <c r="G12" s="22">
        <f t="shared" si="2"/>
        <v>0.34027777777777773</v>
      </c>
      <c r="H12" s="69">
        <f t="shared" si="1"/>
        <v>0</v>
      </c>
      <c r="I12" s="81"/>
    </row>
    <row r="13" spans="1:12" ht="13.5" thickBot="1">
      <c r="A13" s="82">
        <v>7</v>
      </c>
      <c r="B13" s="21"/>
      <c r="C13" s="21"/>
      <c r="D13" s="21"/>
      <c r="E13" s="21"/>
      <c r="F13" s="40">
        <f t="shared" si="3"/>
        <v>0</v>
      </c>
      <c r="G13" s="22">
        <f t="shared" si="2"/>
        <v>0.34027777777777773</v>
      </c>
      <c r="H13" s="69">
        <f t="shared" ref="H13" si="4">IF(F13=0,0,F13-G13)</f>
        <v>0</v>
      </c>
      <c r="I13" s="81"/>
    </row>
    <row r="14" spans="1:12" ht="13.5" thickBot="1">
      <c r="A14" s="82">
        <v>8</v>
      </c>
      <c r="B14" s="21"/>
      <c r="C14" s="21"/>
      <c r="D14" s="21"/>
      <c r="E14" s="21"/>
      <c r="F14" s="40">
        <f t="shared" si="3"/>
        <v>0</v>
      </c>
      <c r="G14" s="22">
        <f t="shared" si="2"/>
        <v>0.34027777777777773</v>
      </c>
      <c r="H14" s="69">
        <f t="shared" si="1"/>
        <v>0</v>
      </c>
      <c r="I14" s="81"/>
    </row>
    <row r="15" spans="1:12" ht="13.5" thickBot="1">
      <c r="A15" s="159">
        <v>9</v>
      </c>
      <c r="B15" s="148"/>
      <c r="C15" s="148"/>
      <c r="D15" s="148"/>
      <c r="E15" s="148"/>
      <c r="F15" s="150">
        <f t="shared" si="3"/>
        <v>0</v>
      </c>
      <c r="G15" s="151"/>
      <c r="H15" s="158">
        <f t="shared" si="1"/>
        <v>0</v>
      </c>
      <c r="I15" s="71"/>
      <c r="J15" s="6"/>
    </row>
    <row r="16" spans="1:12" ht="13.5" thickBot="1">
      <c r="A16" s="83">
        <v>10</v>
      </c>
      <c r="B16" s="75"/>
      <c r="C16" s="75"/>
      <c r="D16" s="75"/>
      <c r="E16" s="75"/>
      <c r="F16" s="76">
        <f t="shared" si="3"/>
        <v>0</v>
      </c>
      <c r="G16" s="79"/>
      <c r="H16" s="172">
        <f t="shared" si="1"/>
        <v>0</v>
      </c>
      <c r="I16" s="81"/>
    </row>
    <row r="17" spans="1:10" ht="13.5" thickBot="1">
      <c r="A17" s="82">
        <v>11</v>
      </c>
      <c r="B17" s="21"/>
      <c r="C17" s="21"/>
      <c r="D17" s="21"/>
      <c r="E17" s="21"/>
      <c r="F17" s="40">
        <f t="shared" si="3"/>
        <v>0</v>
      </c>
      <c r="G17" s="22">
        <f>$E$53</f>
        <v>0.34027777777777773</v>
      </c>
      <c r="H17" s="69">
        <f t="shared" si="1"/>
        <v>0</v>
      </c>
      <c r="I17" s="81"/>
    </row>
    <row r="18" spans="1:10" ht="13.5" thickBot="1">
      <c r="A18" s="82">
        <v>12</v>
      </c>
      <c r="B18" s="21"/>
      <c r="C18" s="21"/>
      <c r="D18" s="21"/>
      <c r="E18" s="21"/>
      <c r="F18" s="40">
        <f t="shared" si="3"/>
        <v>0</v>
      </c>
      <c r="G18" s="22">
        <f>$E$53</f>
        <v>0.34027777777777773</v>
      </c>
      <c r="H18" s="69">
        <f t="shared" si="1"/>
        <v>0</v>
      </c>
      <c r="I18" s="71"/>
      <c r="J18" s="62"/>
    </row>
    <row r="19" spans="1:10" ht="13.5" thickBot="1">
      <c r="A19" s="82">
        <v>13</v>
      </c>
      <c r="B19" s="21"/>
      <c r="C19" s="21"/>
      <c r="D19" s="21"/>
      <c r="E19" s="21"/>
      <c r="F19" s="40">
        <f t="shared" si="3"/>
        <v>0</v>
      </c>
      <c r="G19" s="22">
        <f>$E$53</f>
        <v>0.34027777777777773</v>
      </c>
      <c r="H19" s="69">
        <f t="shared" si="1"/>
        <v>0</v>
      </c>
      <c r="I19" s="71"/>
      <c r="J19" s="6"/>
    </row>
    <row r="20" spans="1:10" ht="13.5" thickBot="1">
      <c r="A20" s="83">
        <v>14</v>
      </c>
      <c r="B20" s="160"/>
      <c r="C20" s="160"/>
      <c r="D20" s="160"/>
      <c r="E20" s="160"/>
      <c r="F20" s="76">
        <f t="shared" si="3"/>
        <v>0</v>
      </c>
      <c r="G20" s="79"/>
      <c r="H20" s="172">
        <f t="shared" si="1"/>
        <v>0</v>
      </c>
      <c r="I20" s="81" t="s">
        <v>55</v>
      </c>
    </row>
    <row r="21" spans="1:10" ht="13.5" thickBot="1">
      <c r="A21" s="82">
        <v>15</v>
      </c>
      <c r="B21" s="21"/>
      <c r="C21" s="21"/>
      <c r="D21" s="21"/>
      <c r="E21" s="21"/>
      <c r="F21" s="40">
        <f t="shared" si="3"/>
        <v>0</v>
      </c>
      <c r="G21" s="22">
        <f>$E$53</f>
        <v>0.34027777777777773</v>
      </c>
      <c r="H21" s="69">
        <f t="shared" si="1"/>
        <v>0</v>
      </c>
      <c r="I21" s="81"/>
    </row>
    <row r="22" spans="1:10" ht="13.5" thickBot="1">
      <c r="A22" s="159">
        <v>16</v>
      </c>
      <c r="B22" s="154"/>
      <c r="C22" s="154"/>
      <c r="D22" s="154"/>
      <c r="E22" s="154"/>
      <c r="F22" s="150">
        <f t="shared" si="3"/>
        <v>0</v>
      </c>
      <c r="G22" s="151"/>
      <c r="H22" s="158">
        <f t="shared" si="1"/>
        <v>0</v>
      </c>
      <c r="I22" s="81"/>
    </row>
    <row r="23" spans="1:10" ht="13.5" thickBot="1">
      <c r="A23" s="180">
        <v>17</v>
      </c>
      <c r="B23" s="160"/>
      <c r="C23" s="160"/>
      <c r="D23" s="160"/>
      <c r="E23" s="160"/>
      <c r="F23" s="76">
        <f t="shared" si="3"/>
        <v>0</v>
      </c>
      <c r="G23" s="79"/>
      <c r="H23" s="172">
        <f t="shared" si="1"/>
        <v>0</v>
      </c>
      <c r="I23" s="81"/>
    </row>
    <row r="24" spans="1:10" ht="13.5" thickBot="1">
      <c r="A24" s="82">
        <v>18</v>
      </c>
      <c r="B24" s="21"/>
      <c r="C24" s="21"/>
      <c r="D24" s="21"/>
      <c r="E24" s="21"/>
      <c r="F24" s="40">
        <f t="shared" si="3"/>
        <v>0</v>
      </c>
      <c r="G24" s="22">
        <f t="shared" ref="G24:G35" si="5">$E$54</f>
        <v>0.3125</v>
      </c>
      <c r="H24" s="69">
        <f t="shared" si="1"/>
        <v>0</v>
      </c>
      <c r="I24" s="70" t="s">
        <v>47</v>
      </c>
    </row>
    <row r="25" spans="1:10" ht="13.5" thickBot="1">
      <c r="A25" s="82">
        <v>19</v>
      </c>
      <c r="B25" s="21"/>
      <c r="C25" s="21"/>
      <c r="D25" s="21"/>
      <c r="E25" s="21"/>
      <c r="F25" s="40">
        <f t="shared" si="3"/>
        <v>0</v>
      </c>
      <c r="G25" s="22">
        <f t="shared" si="5"/>
        <v>0.3125</v>
      </c>
      <c r="H25" s="69">
        <f t="shared" si="1"/>
        <v>0</v>
      </c>
      <c r="I25" s="81"/>
    </row>
    <row r="26" spans="1:10" ht="13.5" thickBot="1">
      <c r="A26" s="82">
        <v>20</v>
      </c>
      <c r="B26" s="21"/>
      <c r="C26" s="21"/>
      <c r="D26" s="21"/>
      <c r="E26" s="21"/>
      <c r="F26" s="40">
        <f t="shared" si="3"/>
        <v>0</v>
      </c>
      <c r="G26" s="22">
        <f t="shared" si="5"/>
        <v>0.3125</v>
      </c>
      <c r="H26" s="69">
        <f t="shared" si="1"/>
        <v>0</v>
      </c>
      <c r="I26" s="81"/>
    </row>
    <row r="27" spans="1:10" ht="13.5" thickBot="1">
      <c r="A27" s="82">
        <v>21</v>
      </c>
      <c r="B27" s="21"/>
      <c r="C27" s="21"/>
      <c r="D27" s="21"/>
      <c r="E27" s="21"/>
      <c r="F27" s="40">
        <f t="shared" si="3"/>
        <v>0</v>
      </c>
      <c r="G27" s="22">
        <f t="shared" si="5"/>
        <v>0.3125</v>
      </c>
      <c r="H27" s="69">
        <f t="shared" si="1"/>
        <v>0</v>
      </c>
      <c r="I27" s="93"/>
    </row>
    <row r="28" spans="1:10" ht="13.5" thickBot="1">
      <c r="A28" s="82">
        <v>22</v>
      </c>
      <c r="B28" s="21"/>
      <c r="C28" s="21"/>
      <c r="D28" s="21"/>
      <c r="E28" s="21"/>
      <c r="F28" s="40">
        <f t="shared" si="3"/>
        <v>0</v>
      </c>
      <c r="G28" s="22">
        <f t="shared" si="5"/>
        <v>0.3125</v>
      </c>
      <c r="H28" s="69">
        <f t="shared" si="1"/>
        <v>0</v>
      </c>
      <c r="I28" s="93"/>
    </row>
    <row r="29" spans="1:10" ht="13.5" thickBot="1">
      <c r="A29" s="159">
        <v>23</v>
      </c>
      <c r="B29" s="154"/>
      <c r="C29" s="154"/>
      <c r="D29" s="154"/>
      <c r="E29" s="154"/>
      <c r="F29" s="150">
        <f t="shared" si="3"/>
        <v>0</v>
      </c>
      <c r="G29" s="151"/>
      <c r="H29" s="158">
        <f t="shared" si="1"/>
        <v>0</v>
      </c>
      <c r="I29" s="93"/>
    </row>
    <row r="30" spans="1:10" ht="13.5" thickBot="1">
      <c r="A30" s="83">
        <v>24</v>
      </c>
      <c r="B30" s="160"/>
      <c r="C30" s="160"/>
      <c r="D30" s="160"/>
      <c r="E30" s="160"/>
      <c r="F30" s="76">
        <f t="shared" si="3"/>
        <v>0</v>
      </c>
      <c r="G30" s="79"/>
      <c r="H30" s="172">
        <f t="shared" si="1"/>
        <v>0</v>
      </c>
      <c r="I30" s="93"/>
    </row>
    <row r="31" spans="1:10" ht="13.5" thickBot="1">
      <c r="A31" s="82">
        <v>25</v>
      </c>
      <c r="B31" s="21"/>
      <c r="C31" s="21"/>
      <c r="D31" s="21"/>
      <c r="E31" s="21"/>
      <c r="F31" s="40">
        <f t="shared" si="3"/>
        <v>0</v>
      </c>
      <c r="G31" s="22">
        <f t="shared" si="5"/>
        <v>0.3125</v>
      </c>
      <c r="H31" s="69">
        <f t="shared" si="1"/>
        <v>0</v>
      </c>
      <c r="I31" s="81"/>
    </row>
    <row r="32" spans="1:10" ht="13.5" thickBot="1">
      <c r="A32" s="82">
        <v>26</v>
      </c>
      <c r="B32" s="21"/>
      <c r="C32" s="21"/>
      <c r="D32" s="21"/>
      <c r="E32" s="21"/>
      <c r="F32" s="40">
        <f t="shared" si="3"/>
        <v>0</v>
      </c>
      <c r="G32" s="22">
        <f t="shared" si="5"/>
        <v>0.3125</v>
      </c>
      <c r="H32" s="69">
        <f t="shared" si="1"/>
        <v>0</v>
      </c>
      <c r="I32" s="81"/>
    </row>
    <row r="33" spans="1:9" ht="13.5" thickBot="1">
      <c r="A33" s="143">
        <v>27</v>
      </c>
      <c r="B33" s="21"/>
      <c r="C33" s="21"/>
      <c r="D33" s="21"/>
      <c r="E33" s="21"/>
      <c r="F33" s="40">
        <f t="shared" si="3"/>
        <v>0</v>
      </c>
      <c r="G33" s="22">
        <f t="shared" si="5"/>
        <v>0.3125</v>
      </c>
      <c r="H33" s="69">
        <f t="shared" si="1"/>
        <v>0</v>
      </c>
      <c r="I33" s="81"/>
    </row>
    <row r="34" spans="1:9" ht="13.5" thickBot="1">
      <c r="A34" s="82">
        <v>28</v>
      </c>
      <c r="B34" s="21"/>
      <c r="C34" s="21"/>
      <c r="D34" s="21"/>
      <c r="E34" s="21"/>
      <c r="F34" s="40">
        <f t="shared" si="3"/>
        <v>0</v>
      </c>
      <c r="G34" s="22">
        <f t="shared" si="5"/>
        <v>0.3125</v>
      </c>
      <c r="H34" s="69">
        <f t="shared" si="1"/>
        <v>0</v>
      </c>
      <c r="I34" s="81"/>
    </row>
    <row r="35" spans="1:9" ht="13.5" thickBot="1">
      <c r="A35" s="82">
        <v>29</v>
      </c>
      <c r="B35" s="21"/>
      <c r="C35" s="21"/>
      <c r="D35" s="21"/>
      <c r="E35" s="21"/>
      <c r="F35" s="40">
        <f t="shared" si="3"/>
        <v>0</v>
      </c>
      <c r="G35" s="22">
        <f t="shared" si="5"/>
        <v>0.3125</v>
      </c>
      <c r="H35" s="69">
        <f t="shared" si="1"/>
        <v>0</v>
      </c>
      <c r="I35" s="71"/>
    </row>
    <row r="36" spans="1:9" ht="13.5" thickBot="1">
      <c r="A36" s="159">
        <v>30</v>
      </c>
      <c r="B36" s="154"/>
      <c r="C36" s="154"/>
      <c r="D36" s="154"/>
      <c r="E36" s="154"/>
      <c r="F36" s="150">
        <f t="shared" si="3"/>
        <v>0</v>
      </c>
      <c r="G36" s="151"/>
      <c r="H36" s="158">
        <f t="shared" si="1"/>
        <v>0</v>
      </c>
      <c r="I36" s="93"/>
    </row>
    <row r="37" spans="1:9" ht="13.5" thickBot="1">
      <c r="A37" s="74">
        <v>31</v>
      </c>
      <c r="B37" s="160"/>
      <c r="C37" s="160"/>
      <c r="D37" s="160"/>
      <c r="E37" s="160"/>
      <c r="F37" s="76">
        <f t="shared" si="3"/>
        <v>0</v>
      </c>
      <c r="G37" s="79"/>
      <c r="H37" s="172">
        <f t="shared" si="1"/>
        <v>0</v>
      </c>
      <c r="I37" s="94"/>
    </row>
    <row r="38" spans="1:9">
      <c r="A38" s="14"/>
      <c r="B38" s="6"/>
      <c r="C38" s="6"/>
      <c r="D38" s="6"/>
      <c r="E38" s="6"/>
      <c r="F38" s="5"/>
      <c r="G38" s="6"/>
      <c r="H38" s="24"/>
    </row>
    <row r="39" spans="1:9">
      <c r="A39" s="14" t="s">
        <v>13</v>
      </c>
      <c r="B39" s="6"/>
      <c r="C39" s="6"/>
      <c r="D39" s="6"/>
      <c r="E39" s="26"/>
      <c r="F39" s="27"/>
      <c r="G39" s="26"/>
      <c r="H39" s="18">
        <f>SUM(H7:H37)</f>
        <v>0</v>
      </c>
    </row>
    <row r="40" spans="1:9">
      <c r="A40" s="14" t="s">
        <v>14</v>
      </c>
      <c r="B40" s="5"/>
      <c r="C40" s="6"/>
      <c r="D40" s="6"/>
      <c r="E40" s="5"/>
      <c r="F40" s="23"/>
      <c r="G40" s="6"/>
      <c r="H40" s="18">
        <f>(April!H43)</f>
        <v>0</v>
      </c>
    </row>
    <row r="41" spans="1:9">
      <c r="A41" s="14" t="s">
        <v>15</v>
      </c>
      <c r="B41" s="5"/>
      <c r="C41" s="6"/>
      <c r="D41" s="6"/>
      <c r="E41" s="31"/>
      <c r="F41" s="30"/>
      <c r="G41" s="25">
        <f>SUM(G7:G37)</f>
        <v>6.1875</v>
      </c>
      <c r="H41" s="28"/>
    </row>
    <row r="42" spans="1:9" ht="13.5" thickBot="1">
      <c r="A42" s="14" t="s">
        <v>16</v>
      </c>
      <c r="B42" s="5"/>
      <c r="C42" s="6"/>
      <c r="D42" s="6"/>
      <c r="E42" s="29"/>
      <c r="F42" s="25">
        <f>SUM(F7:F37)</f>
        <v>0</v>
      </c>
      <c r="G42" s="33"/>
      <c r="H42" s="24"/>
    </row>
    <row r="43" spans="1:9" ht="27" customHeight="1" thickBot="1">
      <c r="A43" s="17" t="s">
        <v>17</v>
      </c>
      <c r="B43" s="11"/>
      <c r="C43" s="11"/>
      <c r="D43" s="7"/>
      <c r="E43" s="12"/>
      <c r="F43" s="32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20</v>
      </c>
      <c r="E48" s="1">
        <f>Jan!E48</f>
        <v>0.29166666666666669</v>
      </c>
    </row>
    <row r="49" spans="1:6">
      <c r="A49" t="s">
        <v>21</v>
      </c>
      <c r="E49" s="1">
        <f>Jan!E49</f>
        <v>0.75</v>
      </c>
    </row>
    <row r="50" spans="1:6">
      <c r="E50" s="46">
        <v>0</v>
      </c>
    </row>
    <row r="51" spans="1:6">
      <c r="A51" t="s">
        <v>22</v>
      </c>
      <c r="E51" s="1">
        <v>2.0833333333333332E-2</v>
      </c>
    </row>
    <row r="53" spans="1:6">
      <c r="A53" t="s">
        <v>52</v>
      </c>
      <c r="E53" s="1">
        <f>Jan!E53</f>
        <v>0.34027777777777773</v>
      </c>
      <c r="F53" t="str">
        <f>Jan!F53</f>
        <v xml:space="preserve">  40 tim och 50 min/vecka</v>
      </c>
    </row>
    <row r="54" spans="1:6">
      <c r="A54" t="s">
        <v>53</v>
      </c>
      <c r="E54" s="1">
        <f>Jan!E54</f>
        <v>0.3125</v>
      </c>
      <c r="F54" t="str">
        <f>Jan!F54</f>
        <v xml:space="preserve">  37 tim och 30 min/vecka</v>
      </c>
    </row>
    <row r="56" spans="1:6">
      <c r="A56" t="s">
        <v>48</v>
      </c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J56"/>
  <sheetViews>
    <sheetView showZeros="0" workbookViewId="0">
      <selection activeCell="G36" sqref="G36"/>
    </sheetView>
  </sheetViews>
  <sheetFormatPr defaultColWidth="11.42578125" defaultRowHeight="12.75"/>
  <cols>
    <col min="1" max="1" width="4.5703125" style="62" customWidth="1"/>
    <col min="2" max="2" width="8" style="62" customWidth="1"/>
    <col min="3" max="3" width="7.7109375" style="62" customWidth="1"/>
    <col min="4" max="4" width="8.140625" style="62" customWidth="1"/>
    <col min="5" max="5" width="8" style="137" customWidth="1"/>
    <col min="6" max="6" width="8.140625" style="62" customWidth="1"/>
    <col min="7" max="7" width="9.5703125" style="62" customWidth="1"/>
    <col min="8" max="8" width="8.140625" style="109" customWidth="1"/>
    <col min="9" max="9" width="23.5703125" style="62" customWidth="1"/>
    <col min="10" max="16384" width="11.42578125" style="62"/>
  </cols>
  <sheetData>
    <row r="1" spans="1:9" s="99" customFormat="1" ht="19.5">
      <c r="A1" s="95" t="s">
        <v>0</v>
      </c>
      <c r="B1" s="96"/>
      <c r="C1" s="96"/>
      <c r="D1" s="97"/>
      <c r="E1" s="98"/>
      <c r="F1" s="96"/>
      <c r="H1" s="100"/>
    </row>
    <row r="2" spans="1:9" s="104" customFormat="1" ht="18">
      <c r="A2" s="101" t="s">
        <v>1</v>
      </c>
      <c r="B2" s="102"/>
      <c r="C2" s="103" t="str">
        <f>(Jan!C2)</f>
        <v xml:space="preserve"> </v>
      </c>
      <c r="D2" s="102"/>
      <c r="E2" s="103"/>
      <c r="F2" s="102"/>
      <c r="H2" s="105"/>
    </row>
    <row r="3" spans="1:9" s="104" customFormat="1" ht="18">
      <c r="A3" s="101" t="s">
        <v>2</v>
      </c>
      <c r="B3" s="102"/>
      <c r="C3" s="103" t="s">
        <v>27</v>
      </c>
      <c r="D3" s="106"/>
      <c r="E3" s="103"/>
      <c r="F3" s="102"/>
      <c r="H3" s="105"/>
    </row>
    <row r="4" spans="1:9" ht="18">
      <c r="A4" s="101" t="s">
        <v>4</v>
      </c>
      <c r="B4" s="107"/>
      <c r="C4" s="103">
        <v>2015</v>
      </c>
      <c r="D4" s="107"/>
      <c r="E4" s="108"/>
      <c r="F4" s="107"/>
    </row>
    <row r="5" spans="1:9" s="113" customFormat="1" ht="12">
      <c r="A5" s="110"/>
      <c r="B5" s="111"/>
      <c r="C5" s="112"/>
      <c r="D5" s="111"/>
      <c r="E5" s="111"/>
      <c r="F5" s="111"/>
      <c r="H5" s="114"/>
    </row>
    <row r="6" spans="1:9" s="61" customFormat="1" ht="12.75" customHeight="1" thickBot="1">
      <c r="A6" s="86" t="s">
        <v>5</v>
      </c>
      <c r="B6" s="87" t="s">
        <v>6</v>
      </c>
      <c r="C6" s="87" t="s">
        <v>7</v>
      </c>
      <c r="D6" s="87" t="s">
        <v>8</v>
      </c>
      <c r="E6" s="88" t="s">
        <v>9</v>
      </c>
      <c r="F6" s="89" t="s">
        <v>10</v>
      </c>
      <c r="G6" s="88" t="s">
        <v>11</v>
      </c>
      <c r="H6" s="90" t="s">
        <v>12</v>
      </c>
      <c r="I6" s="91" t="s">
        <v>37</v>
      </c>
    </row>
    <row r="7" spans="1:9" ht="13.5" thickBot="1">
      <c r="A7" s="82">
        <v>1</v>
      </c>
      <c r="B7" s="21"/>
      <c r="C7" s="21"/>
      <c r="D7" s="21"/>
      <c r="E7" s="21"/>
      <c r="F7" s="40">
        <f t="shared" ref="F7:F34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22">
        <f t="shared" ref="G7:G8" si="1">$E$54</f>
        <v>0.3125</v>
      </c>
      <c r="H7" s="69">
        <f t="shared" ref="H7:H36" si="2">IF(F7=0,0,F7-G7)</f>
        <v>0</v>
      </c>
      <c r="I7" s="92"/>
    </row>
    <row r="8" spans="1:9" ht="13.5" thickBot="1">
      <c r="A8" s="82">
        <v>2</v>
      </c>
      <c r="B8" s="21"/>
      <c r="C8" s="21"/>
      <c r="D8" s="21"/>
      <c r="E8" s="21"/>
      <c r="F8" s="40">
        <f t="shared" ref="F8:F11" si="3">IF(C8-B8&gt;$E$50,IF(E8-D8&lt;$E$51,IF(C8&lt;$E$49, IF(B8&gt;$E$48,C8-B8-$E$51,C8-$E$48-$E$51),IF(B8&gt;$E$48, $E$49-B8-$E$51,$E$49-$E$48-$E$51)), IF(C8&lt;$E$49, IF(B8&gt;$E$48,C8-B8-(E8-D8),C8-$E$48-(E8-D8)),IF(B8&gt;$E$48, $E$49-B8-(E8-D8),$E$49-$E$48-(E8-D8)))), $E$50)</f>
        <v>0</v>
      </c>
      <c r="G8" s="22">
        <f t="shared" si="1"/>
        <v>0.3125</v>
      </c>
      <c r="H8" s="69">
        <f t="shared" si="2"/>
        <v>0</v>
      </c>
      <c r="I8" s="81"/>
    </row>
    <row r="9" spans="1:9" ht="13.5" thickBot="1">
      <c r="A9" s="82">
        <v>3</v>
      </c>
      <c r="B9" s="21"/>
      <c r="C9" s="21"/>
      <c r="D9" s="21"/>
      <c r="E9" s="21"/>
      <c r="F9" s="40">
        <f t="shared" si="3"/>
        <v>0</v>
      </c>
      <c r="G9" s="22">
        <f>$E$54</f>
        <v>0.3125</v>
      </c>
      <c r="H9" s="69">
        <f t="shared" si="2"/>
        <v>0</v>
      </c>
      <c r="I9" s="81"/>
    </row>
    <row r="10" spans="1:9" ht="13.5" thickBot="1">
      <c r="A10" s="82">
        <v>4</v>
      </c>
      <c r="B10" s="21"/>
      <c r="C10" s="21"/>
      <c r="D10" s="21"/>
      <c r="E10" s="21"/>
      <c r="F10" s="40">
        <f t="shared" si="3"/>
        <v>0</v>
      </c>
      <c r="G10" s="22">
        <f>$E$54</f>
        <v>0.3125</v>
      </c>
      <c r="H10" s="69">
        <f t="shared" si="2"/>
        <v>0</v>
      </c>
      <c r="I10" s="81"/>
    </row>
    <row r="11" spans="1:9" ht="13.5" thickBot="1">
      <c r="A11" s="82">
        <v>5</v>
      </c>
      <c r="B11" s="21"/>
      <c r="C11" s="21"/>
      <c r="D11" s="21"/>
      <c r="E11" s="21"/>
      <c r="F11" s="40">
        <f t="shared" si="3"/>
        <v>0</v>
      </c>
      <c r="G11" s="22">
        <f t="shared" ref="G11:G36" si="4">$E$54</f>
        <v>0.3125</v>
      </c>
      <c r="H11" s="69">
        <f t="shared" si="2"/>
        <v>0</v>
      </c>
      <c r="I11" s="81"/>
    </row>
    <row r="12" spans="1:9" ht="13.5" thickBot="1">
      <c r="A12" s="83">
        <v>6</v>
      </c>
      <c r="B12" s="75"/>
      <c r="C12" s="75"/>
      <c r="D12" s="75"/>
      <c r="E12" s="168"/>
      <c r="F12" s="76">
        <f t="shared" si="0"/>
        <v>0</v>
      </c>
      <c r="G12" s="79"/>
      <c r="H12" s="172">
        <f t="shared" si="2"/>
        <v>0</v>
      </c>
      <c r="I12" s="81" t="s">
        <v>40</v>
      </c>
    </row>
    <row r="13" spans="1:9" ht="13.5" thickBot="1">
      <c r="A13" s="83">
        <v>7</v>
      </c>
      <c r="B13" s="174"/>
      <c r="C13" s="174"/>
      <c r="D13" s="174"/>
      <c r="E13" s="174"/>
      <c r="F13" s="76">
        <f t="shared" si="0"/>
        <v>0</v>
      </c>
      <c r="G13" s="182"/>
      <c r="H13" s="172">
        <f t="shared" si="2"/>
        <v>0</v>
      </c>
      <c r="I13" s="93"/>
    </row>
    <row r="14" spans="1:9" ht="13.5" thickBot="1">
      <c r="A14" s="82">
        <v>8</v>
      </c>
      <c r="B14" s="21"/>
      <c r="C14" s="21"/>
      <c r="D14" s="21"/>
      <c r="E14" s="21"/>
      <c r="F14" s="40">
        <f t="shared" ref="F14:F18" si="5">IF(C14-B14&gt;$E$50,IF(E14-D14&lt;$E$51,IF(C14&lt;$E$49, IF(B14&gt;$E$48,C14-B14-$E$51,C14-$E$48-$E$51),IF(B14&gt;$E$48, $E$49-B14-$E$51,$E$49-$E$48-$E$51)), IF(C14&lt;$E$49, IF(B14&gt;$E$48,C14-B14-(E14-D14),C14-$E$48-(E14-D14)),IF(B14&gt;$E$48, $E$49-B14-(E14-D14),$E$49-$E$48-(E14-D14)))), $E$50)</f>
        <v>0</v>
      </c>
      <c r="G14" s="22">
        <f t="shared" si="4"/>
        <v>0.3125</v>
      </c>
      <c r="H14" s="69">
        <f t="shared" si="2"/>
        <v>0</v>
      </c>
      <c r="I14" s="81"/>
    </row>
    <row r="15" spans="1:9" ht="13.5" thickBot="1">
      <c r="A15" s="82">
        <v>9</v>
      </c>
      <c r="B15" s="21"/>
      <c r="C15" s="21"/>
      <c r="D15" s="21"/>
      <c r="E15" s="21"/>
      <c r="F15" s="40">
        <f t="shared" si="5"/>
        <v>0</v>
      </c>
      <c r="G15" s="22">
        <f t="shared" si="4"/>
        <v>0.3125</v>
      </c>
      <c r="H15" s="69">
        <f t="shared" si="2"/>
        <v>0</v>
      </c>
      <c r="I15" s="81"/>
    </row>
    <row r="16" spans="1:9" ht="13.5" thickBot="1">
      <c r="A16" s="82">
        <v>10</v>
      </c>
      <c r="B16" s="21"/>
      <c r="C16" s="21"/>
      <c r="D16" s="21"/>
      <c r="E16" s="21"/>
      <c r="F16" s="40">
        <f t="shared" si="5"/>
        <v>0</v>
      </c>
      <c r="G16" s="22">
        <f t="shared" si="4"/>
        <v>0.3125</v>
      </c>
      <c r="H16" s="69">
        <f t="shared" si="2"/>
        <v>0</v>
      </c>
      <c r="I16" s="81"/>
    </row>
    <row r="17" spans="1:10" ht="13.5" thickBot="1">
      <c r="A17" s="82">
        <v>11</v>
      </c>
      <c r="B17" s="21"/>
      <c r="C17" s="21"/>
      <c r="D17" s="21"/>
      <c r="E17" s="21"/>
      <c r="F17" s="40">
        <f t="shared" si="5"/>
        <v>0</v>
      </c>
      <c r="G17" s="22">
        <f t="shared" si="4"/>
        <v>0.3125</v>
      </c>
      <c r="H17" s="69">
        <f t="shared" si="2"/>
        <v>0</v>
      </c>
      <c r="I17" s="81"/>
    </row>
    <row r="18" spans="1:10" ht="13.5" thickBot="1">
      <c r="A18" s="82">
        <v>12</v>
      </c>
      <c r="B18" s="21"/>
      <c r="C18" s="21"/>
      <c r="D18" s="21"/>
      <c r="E18" s="21"/>
      <c r="F18" s="40">
        <f t="shared" si="5"/>
        <v>0</v>
      </c>
      <c r="G18" s="22">
        <f t="shared" si="4"/>
        <v>0.3125</v>
      </c>
      <c r="H18" s="69">
        <f t="shared" si="2"/>
        <v>0</v>
      </c>
      <c r="I18" s="81"/>
    </row>
    <row r="19" spans="1:10" ht="13.5" thickBot="1">
      <c r="A19" s="159">
        <v>13</v>
      </c>
      <c r="B19" s="148"/>
      <c r="C19" s="148"/>
      <c r="D19" s="148"/>
      <c r="E19" s="167"/>
      <c r="F19" s="150">
        <f t="shared" si="0"/>
        <v>0</v>
      </c>
      <c r="G19" s="151"/>
      <c r="H19" s="158">
        <f t="shared" si="2"/>
        <v>0</v>
      </c>
      <c r="I19" s="81"/>
    </row>
    <row r="20" spans="1:10" ht="13.5" thickBot="1">
      <c r="A20" s="83">
        <v>14</v>
      </c>
      <c r="B20" s="75"/>
      <c r="C20" s="75"/>
      <c r="D20" s="75"/>
      <c r="E20" s="168"/>
      <c r="F20" s="76">
        <f t="shared" si="0"/>
        <v>0</v>
      </c>
      <c r="G20" s="79"/>
      <c r="H20" s="172">
        <f t="shared" si="2"/>
        <v>0</v>
      </c>
      <c r="I20" s="81"/>
    </row>
    <row r="21" spans="1:10" ht="13.5" thickBot="1">
      <c r="A21" s="82">
        <v>15</v>
      </c>
      <c r="B21" s="21"/>
      <c r="C21" s="21"/>
      <c r="D21" s="21"/>
      <c r="E21" s="21"/>
      <c r="F21" s="40">
        <f t="shared" ref="F21:F25" si="6">IF(C21-B21&gt;$E$50,IF(E21-D21&lt;$E$51,IF(C21&lt;$E$49, IF(B21&gt;$E$48,C21-B21-$E$51,C21-$E$48-$E$51),IF(B21&gt;$E$48, $E$49-B21-$E$51,$E$49-$E$48-$E$51)), IF(C21&lt;$E$49, IF(B21&gt;$E$48,C21-B21-(E21-D21),C21-$E$48-(E21-D21)),IF(B21&gt;$E$48, $E$49-B21-(E21-D21),$E$49-$E$48-(E21-D21)))), $E$50)</f>
        <v>0</v>
      </c>
      <c r="G21" s="22">
        <f t="shared" si="4"/>
        <v>0.3125</v>
      </c>
      <c r="H21" s="69">
        <f t="shared" si="2"/>
        <v>0</v>
      </c>
      <c r="I21" s="81"/>
    </row>
    <row r="22" spans="1:10" ht="13.5" thickBot="1">
      <c r="A22" s="82">
        <v>16</v>
      </c>
      <c r="B22" s="21"/>
      <c r="C22" s="21"/>
      <c r="D22" s="21"/>
      <c r="E22" s="21"/>
      <c r="F22" s="40">
        <f t="shared" si="6"/>
        <v>0</v>
      </c>
      <c r="G22" s="22">
        <f t="shared" si="4"/>
        <v>0.3125</v>
      </c>
      <c r="H22" s="69">
        <f t="shared" si="2"/>
        <v>0</v>
      </c>
      <c r="I22" s="81"/>
    </row>
    <row r="23" spans="1:10" ht="13.5" thickBot="1">
      <c r="A23" s="82">
        <v>17</v>
      </c>
      <c r="B23" s="21"/>
      <c r="C23" s="21"/>
      <c r="D23" s="21"/>
      <c r="E23" s="21"/>
      <c r="F23" s="40">
        <f t="shared" si="6"/>
        <v>0</v>
      </c>
      <c r="G23" s="22">
        <f t="shared" si="4"/>
        <v>0.3125</v>
      </c>
      <c r="H23" s="69">
        <f t="shared" si="2"/>
        <v>0</v>
      </c>
      <c r="I23" s="81"/>
    </row>
    <row r="24" spans="1:10" ht="13.5" thickBot="1">
      <c r="A24" s="82">
        <v>18</v>
      </c>
      <c r="B24" s="21"/>
      <c r="C24" s="21"/>
      <c r="D24" s="21"/>
      <c r="E24" s="21"/>
      <c r="F24" s="40">
        <f t="shared" si="6"/>
        <v>0</v>
      </c>
      <c r="G24" s="22">
        <f t="shared" si="4"/>
        <v>0.3125</v>
      </c>
      <c r="H24" s="69">
        <f t="shared" si="2"/>
        <v>0</v>
      </c>
      <c r="I24" s="81"/>
    </row>
    <row r="25" spans="1:10" ht="13.5" thickBot="1">
      <c r="A25" s="82">
        <v>19</v>
      </c>
      <c r="B25" s="21"/>
      <c r="C25" s="21"/>
      <c r="D25" s="21"/>
      <c r="E25" s="21"/>
      <c r="F25" s="40">
        <f t="shared" si="6"/>
        <v>0</v>
      </c>
      <c r="G25" s="22"/>
      <c r="H25" s="69">
        <f t="shared" si="2"/>
        <v>0</v>
      </c>
      <c r="I25" s="93" t="s">
        <v>38</v>
      </c>
    </row>
    <row r="26" spans="1:10" ht="13.5" thickBot="1">
      <c r="A26" s="83">
        <v>20</v>
      </c>
      <c r="B26" s="75"/>
      <c r="C26" s="75"/>
      <c r="D26" s="75"/>
      <c r="E26" s="168"/>
      <c r="F26" s="76">
        <f t="shared" si="0"/>
        <v>0</v>
      </c>
      <c r="G26" s="79"/>
      <c r="H26" s="172">
        <f t="shared" si="2"/>
        <v>0</v>
      </c>
      <c r="I26" s="93" t="s">
        <v>56</v>
      </c>
    </row>
    <row r="27" spans="1:10" ht="13.5" thickBot="1">
      <c r="A27" s="83">
        <v>21</v>
      </c>
      <c r="B27" s="75"/>
      <c r="C27" s="75"/>
      <c r="D27" s="75"/>
      <c r="E27" s="168"/>
      <c r="F27" s="76">
        <f t="shared" si="0"/>
        <v>0</v>
      </c>
      <c r="G27" s="79"/>
      <c r="H27" s="172">
        <f t="shared" si="2"/>
        <v>0</v>
      </c>
      <c r="I27" s="93"/>
    </row>
    <row r="28" spans="1:10" ht="13.5" thickBot="1">
      <c r="A28" s="82">
        <v>22</v>
      </c>
      <c r="B28" s="21"/>
      <c r="C28" s="21"/>
      <c r="D28" s="21"/>
      <c r="E28" s="21"/>
      <c r="F28" s="40">
        <f t="shared" ref="F28:F32" si="7">IF(C28-B28&gt;$E$50,IF(E28-D28&lt;$E$51,IF(C28&lt;$E$49, IF(B28&gt;$E$48,C28-B28-$E$51,C28-$E$48-$E$51),IF(B28&gt;$E$48, $E$49-B28-$E$51,$E$49-$E$48-$E$51)), IF(C28&lt;$E$49, IF(B28&gt;$E$48,C28-B28-(E28-D28),C28-$E$48-(E28-D28)),IF(B28&gt;$E$48, $E$49-B28-(E28-D28),$E$49-$E$48-(E28-D28)))), $E$50)</f>
        <v>0</v>
      </c>
      <c r="G28" s="22">
        <f t="shared" si="4"/>
        <v>0.3125</v>
      </c>
      <c r="H28" s="69">
        <f t="shared" si="2"/>
        <v>0</v>
      </c>
      <c r="I28" s="93"/>
      <c r="J28" s="107"/>
    </row>
    <row r="29" spans="1:10" ht="13.5" thickBot="1">
      <c r="A29" s="82">
        <v>23</v>
      </c>
      <c r="B29" s="21"/>
      <c r="C29" s="21"/>
      <c r="D29" s="21"/>
      <c r="E29" s="21"/>
      <c r="F29" s="40">
        <f t="shared" si="7"/>
        <v>0</v>
      </c>
      <c r="G29" s="22">
        <f t="shared" si="4"/>
        <v>0.3125</v>
      </c>
      <c r="H29" s="69">
        <f t="shared" si="2"/>
        <v>0</v>
      </c>
      <c r="I29" s="93"/>
      <c r="J29" s="107"/>
    </row>
    <row r="30" spans="1:10" ht="13.5" thickBot="1">
      <c r="A30" s="82">
        <v>24</v>
      </c>
      <c r="B30" s="21"/>
      <c r="C30" s="21"/>
      <c r="D30" s="21"/>
      <c r="E30" s="21"/>
      <c r="F30" s="40">
        <f t="shared" si="7"/>
        <v>0</v>
      </c>
      <c r="G30" s="22">
        <f t="shared" si="4"/>
        <v>0.3125</v>
      </c>
      <c r="H30" s="69">
        <f t="shared" si="2"/>
        <v>0</v>
      </c>
      <c r="I30" s="93"/>
    </row>
    <row r="31" spans="1:10" ht="13.5" thickBot="1">
      <c r="A31" s="82">
        <v>25</v>
      </c>
      <c r="B31" s="21"/>
      <c r="C31" s="21"/>
      <c r="D31" s="21"/>
      <c r="E31" s="21"/>
      <c r="F31" s="40">
        <f t="shared" si="7"/>
        <v>0</v>
      </c>
      <c r="G31" s="22">
        <f t="shared" si="4"/>
        <v>0.3125</v>
      </c>
      <c r="H31" s="69">
        <f t="shared" si="2"/>
        <v>0</v>
      </c>
      <c r="I31" s="81"/>
    </row>
    <row r="32" spans="1:10" ht="13.5" thickBot="1">
      <c r="A32" s="82">
        <v>26</v>
      </c>
      <c r="B32" s="21"/>
      <c r="C32" s="21"/>
      <c r="D32" s="21"/>
      <c r="E32" s="21"/>
      <c r="F32" s="40">
        <f t="shared" si="7"/>
        <v>0</v>
      </c>
      <c r="G32" s="22">
        <f t="shared" si="4"/>
        <v>0.3125</v>
      </c>
      <c r="H32" s="69">
        <f t="shared" si="2"/>
        <v>0</v>
      </c>
      <c r="I32" s="93"/>
    </row>
    <row r="33" spans="1:9" ht="13.5" thickBot="1">
      <c r="A33" s="159">
        <v>27</v>
      </c>
      <c r="B33" s="148"/>
      <c r="C33" s="148"/>
      <c r="D33" s="148"/>
      <c r="E33" s="167"/>
      <c r="F33" s="150">
        <f t="shared" si="0"/>
        <v>0</v>
      </c>
      <c r="G33" s="151"/>
      <c r="H33" s="158">
        <f t="shared" si="2"/>
        <v>0</v>
      </c>
      <c r="I33" s="81"/>
    </row>
    <row r="34" spans="1:9" ht="13.5" thickBot="1">
      <c r="A34" s="83">
        <v>28</v>
      </c>
      <c r="B34" s="75"/>
      <c r="C34" s="75"/>
      <c r="D34" s="75"/>
      <c r="E34" s="168"/>
      <c r="F34" s="76">
        <f t="shared" si="0"/>
        <v>0</v>
      </c>
      <c r="G34" s="79"/>
      <c r="H34" s="172">
        <f t="shared" si="2"/>
        <v>0</v>
      </c>
      <c r="I34" s="81"/>
    </row>
    <row r="35" spans="1:9" ht="13.5" thickBot="1">
      <c r="A35" s="82">
        <v>29</v>
      </c>
      <c r="B35" s="21"/>
      <c r="C35" s="21"/>
      <c r="D35" s="21"/>
      <c r="E35" s="21"/>
      <c r="F35" s="40">
        <f t="shared" ref="F35:F36" si="8">IF(C35-B35&gt;$E$50,IF(E35-D35&lt;$E$51,IF(C35&lt;$E$49, IF(B35&gt;$E$48,C35-B35-$E$51,C35-$E$48-$E$51),IF(B35&gt;$E$48, $E$49-B35-$E$51,$E$49-$E$48-$E$51)), IF(C35&lt;$E$49, IF(B35&gt;$E$48,C35-B35-(E35-D35),C35-$E$48-(E35-D35)),IF(B35&gt;$E$48, $E$49-B35-(E35-D35),$E$49-$E$48-(E35-D35)))), $E$50)</f>
        <v>0</v>
      </c>
      <c r="G35" s="22">
        <f t="shared" si="4"/>
        <v>0.3125</v>
      </c>
      <c r="H35" s="69">
        <f t="shared" si="2"/>
        <v>0</v>
      </c>
      <c r="I35" s="93"/>
    </row>
    <row r="36" spans="1:9" ht="13.5" thickBot="1">
      <c r="A36" s="82">
        <v>30</v>
      </c>
      <c r="B36" s="21"/>
      <c r="C36" s="21"/>
      <c r="D36" s="21"/>
      <c r="E36" s="21"/>
      <c r="F36" s="40">
        <f t="shared" si="8"/>
        <v>0</v>
      </c>
      <c r="G36" s="22">
        <f t="shared" si="4"/>
        <v>0.3125</v>
      </c>
      <c r="H36" s="69">
        <f t="shared" si="2"/>
        <v>0</v>
      </c>
      <c r="I36" s="94"/>
    </row>
    <row r="37" spans="1:9">
      <c r="A37" s="186"/>
      <c r="B37" s="155"/>
      <c r="C37" s="155"/>
      <c r="D37" s="155"/>
      <c r="E37" s="155"/>
      <c r="F37" s="66"/>
      <c r="G37" s="66"/>
      <c r="H37" s="188"/>
      <c r="I37" s="111"/>
    </row>
    <row r="38" spans="1:9">
      <c r="A38" s="115"/>
      <c r="B38" s="107"/>
      <c r="C38" s="107"/>
      <c r="D38" s="107"/>
      <c r="E38" s="108"/>
      <c r="F38" s="116"/>
      <c r="G38" s="107"/>
      <c r="H38" s="117"/>
    </row>
    <row r="39" spans="1:9">
      <c r="A39" s="115" t="s">
        <v>13</v>
      </c>
      <c r="B39" s="107"/>
      <c r="C39" s="107"/>
      <c r="D39" s="107"/>
      <c r="E39" s="118"/>
      <c r="F39" s="119"/>
      <c r="G39" s="120"/>
      <c r="H39" s="121">
        <f>SUM(H7:H36)</f>
        <v>0</v>
      </c>
    </row>
    <row r="40" spans="1:9">
      <c r="A40" s="115" t="s">
        <v>14</v>
      </c>
      <c r="B40" s="116"/>
      <c r="C40" s="107"/>
      <c r="D40" s="107"/>
      <c r="E40" s="122"/>
      <c r="F40" s="123"/>
      <c r="G40" s="107"/>
      <c r="H40" s="121">
        <f>(Maj!H43)</f>
        <v>0</v>
      </c>
    </row>
    <row r="41" spans="1:9">
      <c r="A41" s="115" t="s">
        <v>15</v>
      </c>
      <c r="B41" s="116"/>
      <c r="C41" s="107"/>
      <c r="D41" s="107"/>
      <c r="E41" s="124"/>
      <c r="F41" s="125"/>
      <c r="G41" s="126">
        <f>SUM(G7:G36)</f>
        <v>6.5625</v>
      </c>
      <c r="H41" s="127"/>
    </row>
    <row r="42" spans="1:9" ht="13.5" thickBot="1">
      <c r="A42" s="115" t="s">
        <v>16</v>
      </c>
      <c r="B42" s="116"/>
      <c r="C42" s="107"/>
      <c r="D42" s="107"/>
      <c r="E42" s="128"/>
      <c r="F42" s="126">
        <f>SUM(F7:F36)</f>
        <v>0</v>
      </c>
      <c r="G42" s="129"/>
      <c r="H42" s="117"/>
    </row>
    <row r="43" spans="1:9" ht="27" customHeight="1" thickBot="1">
      <c r="A43" s="130" t="s">
        <v>17</v>
      </c>
      <c r="B43" s="131"/>
      <c r="C43" s="131"/>
      <c r="D43" s="132"/>
      <c r="E43" s="133"/>
      <c r="F43" s="134" t="s">
        <v>18</v>
      </c>
      <c r="G43" s="135"/>
      <c r="H43" s="136">
        <f>SUM(H39+H40)</f>
        <v>0</v>
      </c>
    </row>
    <row r="44" spans="1:9" hidden="1">
      <c r="A44" s="62" t="s">
        <v>19</v>
      </c>
      <c r="E44" s="137" t="e">
        <f>(F7+F8+F9+F10+F11+F12+F13+F14+F15+F16+F17+F18+F19+F20+F21+F22+F23+F24+F25+F26+F27+F28+F29+F30+F31+F32+F33+F34+F35+F36+#REF!)*24</f>
        <v>#REF!</v>
      </c>
      <c r="G44" s="138"/>
    </row>
    <row r="45" spans="1:9" hidden="1">
      <c r="A45" s="62" t="s">
        <v>19</v>
      </c>
      <c r="E45" s="139" t="e">
        <f>INT(E44)</f>
        <v>#REF!</v>
      </c>
    </row>
    <row r="46" spans="1:9" hidden="1">
      <c r="A46" s="62" t="s">
        <v>19</v>
      </c>
      <c r="E46" s="139" t="e">
        <f>((E44-E45)*60)/100</f>
        <v>#REF!</v>
      </c>
    </row>
    <row r="47" spans="1:9">
      <c r="E47" s="139"/>
    </row>
    <row r="48" spans="1:9">
      <c r="A48" s="62" t="s">
        <v>20</v>
      </c>
      <c r="E48" s="140">
        <f>Jan!E48</f>
        <v>0.29166666666666669</v>
      </c>
    </row>
    <row r="49" spans="1:8">
      <c r="A49" s="62" t="s">
        <v>21</v>
      </c>
      <c r="E49" s="140">
        <f>Jan!E49</f>
        <v>0.75</v>
      </c>
    </row>
    <row r="50" spans="1:8">
      <c r="E50" s="141">
        <v>0</v>
      </c>
    </row>
    <row r="51" spans="1:8">
      <c r="A51" s="62" t="s">
        <v>22</v>
      </c>
      <c r="E51" s="140">
        <v>2.0833333333333332E-2</v>
      </c>
    </row>
    <row r="53" spans="1:8">
      <c r="A53" t="s">
        <v>52</v>
      </c>
      <c r="B53"/>
      <c r="E53" s="142">
        <f>Jan!E53</f>
        <v>0.34027777777777773</v>
      </c>
      <c r="F53" s="142" t="str">
        <f>Jan!F53</f>
        <v xml:space="preserve">  40 tim och 50 min/vecka</v>
      </c>
    </row>
    <row r="54" spans="1:8">
      <c r="A54" t="s">
        <v>53</v>
      </c>
      <c r="B54"/>
      <c r="E54" s="142">
        <f>Jan!E54</f>
        <v>0.3125</v>
      </c>
      <c r="F54" s="142" t="str">
        <f>Jan!F54</f>
        <v xml:space="preserve">  37 tim och 30 min/vecka</v>
      </c>
    </row>
    <row r="56" spans="1:8" customFormat="1">
      <c r="A56" s="62" t="s">
        <v>48</v>
      </c>
      <c r="H56" s="16"/>
    </row>
  </sheetData>
  <phoneticPr fontId="0" type="noConversion"/>
  <printOptions horizontalCentered="1" gridLines="1" gridLinesSet="0"/>
  <pageMargins left="0.59055118110236227" right="0.39370078740157483" top="0.59055118110236227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I56"/>
  <sheetViews>
    <sheetView showZeros="0" workbookViewId="0">
      <selection activeCell="M18" sqref="M18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2.140625" customWidth="1"/>
  </cols>
  <sheetData>
    <row r="1" spans="1:9" s="38" customFormat="1" ht="19.5">
      <c r="A1" s="35" t="s">
        <v>0</v>
      </c>
      <c r="B1" s="36"/>
      <c r="C1" s="36"/>
      <c r="D1" s="37"/>
      <c r="E1" s="36"/>
      <c r="F1" s="36"/>
      <c r="H1" s="39"/>
    </row>
    <row r="2" spans="1:9" s="3" customFormat="1" ht="18">
      <c r="A2" s="8" t="s">
        <v>1</v>
      </c>
      <c r="B2" s="9"/>
      <c r="C2" s="34" t="str">
        <f>(Jan!C2)</f>
        <v xml:space="preserve"> </v>
      </c>
      <c r="D2" s="9"/>
      <c r="E2" s="9"/>
      <c r="F2" s="9"/>
      <c r="H2" s="15"/>
    </row>
    <row r="3" spans="1:9" s="3" customFormat="1" ht="18">
      <c r="A3" s="8" t="s">
        <v>2</v>
      </c>
      <c r="B3" s="9"/>
      <c r="C3" s="34" t="s">
        <v>28</v>
      </c>
      <c r="D3" s="10"/>
      <c r="E3" s="9"/>
      <c r="F3" s="9"/>
      <c r="H3" s="15"/>
    </row>
    <row r="4" spans="1:9" ht="18">
      <c r="A4" s="8" t="s">
        <v>4</v>
      </c>
      <c r="B4" s="6"/>
      <c r="C4" s="34">
        <v>2015</v>
      </c>
      <c r="D4" s="6"/>
      <c r="E4" s="6"/>
      <c r="F4" s="6"/>
    </row>
    <row r="5" spans="1:9" s="44" customFormat="1" ht="12">
      <c r="A5" s="41"/>
      <c r="B5" s="42"/>
      <c r="C5" s="43"/>
      <c r="D5" s="42"/>
      <c r="E5" s="42"/>
      <c r="F5" s="42"/>
      <c r="H5" s="45"/>
    </row>
    <row r="6" spans="1:9" s="4" customFormat="1" ht="12.75" customHeight="1" thickBot="1">
      <c r="A6" s="86" t="s">
        <v>5</v>
      </c>
      <c r="B6" s="87" t="s">
        <v>6</v>
      </c>
      <c r="C6" s="87" t="s">
        <v>7</v>
      </c>
      <c r="D6" s="87" t="s">
        <v>8</v>
      </c>
      <c r="E6" s="88" t="s">
        <v>9</v>
      </c>
      <c r="F6" s="89" t="s">
        <v>10</v>
      </c>
      <c r="G6" s="88" t="s">
        <v>11</v>
      </c>
      <c r="H6" s="90" t="s">
        <v>12</v>
      </c>
      <c r="I6" s="91" t="s">
        <v>37</v>
      </c>
    </row>
    <row r="7" spans="1:9" ht="13.5" thickBot="1">
      <c r="A7" s="82">
        <v>1</v>
      </c>
      <c r="B7" s="21"/>
      <c r="C7" s="21"/>
      <c r="D7" s="21"/>
      <c r="E7" s="21"/>
      <c r="F7" s="40">
        <f t="shared" ref="F7:F37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22">
        <f>$E$54</f>
        <v>0.3125</v>
      </c>
      <c r="H7" s="47">
        <f t="shared" ref="H7:H37" si="1">IF(F7=0,0,F7-G7)</f>
        <v>0</v>
      </c>
      <c r="I7" s="92"/>
    </row>
    <row r="8" spans="1:9" ht="13.5" thickBot="1">
      <c r="A8" s="82">
        <v>2</v>
      </c>
      <c r="B8" s="21"/>
      <c r="C8" s="21"/>
      <c r="D8" s="21"/>
      <c r="E8" s="21"/>
      <c r="F8" s="40">
        <f t="shared" si="0"/>
        <v>0</v>
      </c>
      <c r="G8" s="22">
        <f>$E$54</f>
        <v>0.3125</v>
      </c>
      <c r="H8" s="47">
        <f t="shared" si="1"/>
        <v>0</v>
      </c>
      <c r="I8" s="81"/>
    </row>
    <row r="9" spans="1:9" ht="13.5" thickBot="1">
      <c r="A9" s="82">
        <v>3</v>
      </c>
      <c r="B9" s="21"/>
      <c r="C9" s="21"/>
      <c r="D9" s="21"/>
      <c r="E9" s="21"/>
      <c r="F9" s="40">
        <f t="shared" si="0"/>
        <v>0</v>
      </c>
      <c r="G9" s="22">
        <f>$E$54</f>
        <v>0.3125</v>
      </c>
      <c r="H9" s="47">
        <f t="shared" si="1"/>
        <v>0</v>
      </c>
      <c r="I9" s="81"/>
    </row>
    <row r="10" spans="1:9" ht="13.5" thickBot="1">
      <c r="A10" s="159">
        <v>4</v>
      </c>
      <c r="B10" s="154"/>
      <c r="C10" s="154"/>
      <c r="D10" s="154"/>
      <c r="E10" s="154"/>
      <c r="F10" s="150">
        <f t="shared" si="0"/>
        <v>0</v>
      </c>
      <c r="G10" s="151"/>
      <c r="H10" s="152">
        <f t="shared" si="1"/>
        <v>0</v>
      </c>
      <c r="I10" s="81"/>
    </row>
    <row r="11" spans="1:9" ht="13.5" thickBot="1">
      <c r="A11" s="83">
        <v>5</v>
      </c>
      <c r="B11" s="160"/>
      <c r="C11" s="160"/>
      <c r="D11" s="160"/>
      <c r="E11" s="160"/>
      <c r="F11" s="76">
        <f t="shared" si="0"/>
        <v>0</v>
      </c>
      <c r="G11" s="79"/>
      <c r="H11" s="77">
        <f t="shared" si="1"/>
        <v>0</v>
      </c>
      <c r="I11" s="81"/>
    </row>
    <row r="12" spans="1:9" ht="13.5" thickBot="1">
      <c r="A12" s="82">
        <v>6</v>
      </c>
      <c r="B12" s="21"/>
      <c r="C12" s="21"/>
      <c r="D12" s="21"/>
      <c r="E12" s="21"/>
      <c r="F12" s="40">
        <f t="shared" si="0"/>
        <v>0</v>
      </c>
      <c r="G12" s="22">
        <f t="shared" ref="G12:G34" si="2">$E$54</f>
        <v>0.3125</v>
      </c>
      <c r="H12" s="47">
        <f t="shared" si="1"/>
        <v>0</v>
      </c>
      <c r="I12" s="81"/>
    </row>
    <row r="13" spans="1:9" ht="13.5" thickBot="1">
      <c r="A13" s="82">
        <v>7</v>
      </c>
      <c r="B13" s="21"/>
      <c r="C13" s="21"/>
      <c r="D13" s="21"/>
      <c r="E13" s="21"/>
      <c r="F13" s="40">
        <f t="shared" si="0"/>
        <v>0</v>
      </c>
      <c r="G13" s="22">
        <f t="shared" si="2"/>
        <v>0.3125</v>
      </c>
      <c r="H13" s="47">
        <f t="shared" si="1"/>
        <v>0</v>
      </c>
      <c r="I13" s="81"/>
    </row>
    <row r="14" spans="1:9" ht="13.5" thickBot="1">
      <c r="A14" s="82">
        <v>8</v>
      </c>
      <c r="B14" s="21"/>
      <c r="C14" s="21"/>
      <c r="D14" s="21"/>
      <c r="E14" s="21"/>
      <c r="F14" s="40">
        <f t="shared" si="0"/>
        <v>0</v>
      </c>
      <c r="G14" s="22">
        <f t="shared" si="2"/>
        <v>0.3125</v>
      </c>
      <c r="H14" s="47">
        <f t="shared" si="1"/>
        <v>0</v>
      </c>
      <c r="I14" s="81"/>
    </row>
    <row r="15" spans="1:9" ht="13.5" thickBot="1">
      <c r="A15" s="82">
        <v>9</v>
      </c>
      <c r="B15" s="21"/>
      <c r="C15" s="21"/>
      <c r="D15" s="21"/>
      <c r="E15" s="21"/>
      <c r="F15" s="40">
        <f t="shared" si="0"/>
        <v>0</v>
      </c>
      <c r="G15" s="22">
        <f t="shared" si="2"/>
        <v>0.3125</v>
      </c>
      <c r="H15" s="47">
        <f t="shared" si="1"/>
        <v>0</v>
      </c>
      <c r="I15" s="81"/>
    </row>
    <row r="16" spans="1:9" ht="13.5" thickBot="1">
      <c r="A16" s="82">
        <v>10</v>
      </c>
      <c r="B16" s="21"/>
      <c r="C16" s="21"/>
      <c r="D16" s="21"/>
      <c r="E16" s="21"/>
      <c r="F16" s="40">
        <f t="shared" si="0"/>
        <v>0</v>
      </c>
      <c r="G16" s="22">
        <f t="shared" si="2"/>
        <v>0.3125</v>
      </c>
      <c r="H16" s="47">
        <f t="shared" si="1"/>
        <v>0</v>
      </c>
      <c r="I16" s="81"/>
    </row>
    <row r="17" spans="1:9" ht="13.5" thickBot="1">
      <c r="A17" s="159">
        <v>11</v>
      </c>
      <c r="B17" s="148"/>
      <c r="C17" s="148"/>
      <c r="D17" s="148"/>
      <c r="E17" s="148"/>
      <c r="F17" s="150">
        <f t="shared" si="0"/>
        <v>0</v>
      </c>
      <c r="G17" s="151"/>
      <c r="H17" s="152">
        <f t="shared" si="1"/>
        <v>0</v>
      </c>
      <c r="I17" s="81"/>
    </row>
    <row r="18" spans="1:9" ht="13.5" thickBot="1">
      <c r="A18" s="83">
        <v>12</v>
      </c>
      <c r="B18" s="75"/>
      <c r="C18" s="75"/>
      <c r="D18" s="75"/>
      <c r="E18" s="75"/>
      <c r="F18" s="76">
        <f t="shared" si="0"/>
        <v>0</v>
      </c>
      <c r="G18" s="79"/>
      <c r="H18" s="77">
        <f t="shared" si="1"/>
        <v>0</v>
      </c>
      <c r="I18" s="81"/>
    </row>
    <row r="19" spans="1:9" ht="13.5" thickBot="1">
      <c r="A19" s="82">
        <v>13</v>
      </c>
      <c r="B19" s="21"/>
      <c r="C19" s="21"/>
      <c r="D19" s="21"/>
      <c r="E19" s="21"/>
      <c r="F19" s="40">
        <f t="shared" si="0"/>
        <v>0</v>
      </c>
      <c r="G19" s="22">
        <f t="shared" si="2"/>
        <v>0.3125</v>
      </c>
      <c r="H19" s="47">
        <f t="shared" si="1"/>
        <v>0</v>
      </c>
      <c r="I19" s="81"/>
    </row>
    <row r="20" spans="1:9" ht="13.5" thickBot="1">
      <c r="A20" s="82">
        <v>14</v>
      </c>
      <c r="B20" s="21"/>
      <c r="C20" s="21"/>
      <c r="D20" s="21"/>
      <c r="E20" s="21"/>
      <c r="F20" s="40">
        <f t="shared" si="0"/>
        <v>0</v>
      </c>
      <c r="G20" s="22">
        <f t="shared" si="2"/>
        <v>0.3125</v>
      </c>
      <c r="H20" s="47">
        <f t="shared" si="1"/>
        <v>0</v>
      </c>
      <c r="I20" s="81"/>
    </row>
    <row r="21" spans="1:9" ht="13.5" thickBot="1">
      <c r="A21" s="82">
        <v>15</v>
      </c>
      <c r="B21" s="21"/>
      <c r="C21" s="21"/>
      <c r="D21" s="21"/>
      <c r="E21" s="21"/>
      <c r="F21" s="40">
        <f t="shared" si="0"/>
        <v>0</v>
      </c>
      <c r="G21" s="22">
        <f t="shared" si="2"/>
        <v>0.3125</v>
      </c>
      <c r="H21" s="47">
        <f t="shared" si="1"/>
        <v>0</v>
      </c>
      <c r="I21" s="81"/>
    </row>
    <row r="22" spans="1:9" ht="13.5" thickBot="1">
      <c r="A22" s="82">
        <v>16</v>
      </c>
      <c r="B22" s="21"/>
      <c r="C22" s="21"/>
      <c r="D22" s="21"/>
      <c r="E22" s="21"/>
      <c r="F22" s="40">
        <f t="shared" si="0"/>
        <v>0</v>
      </c>
      <c r="G22" s="22">
        <f t="shared" si="2"/>
        <v>0.3125</v>
      </c>
      <c r="H22" s="47">
        <f t="shared" si="1"/>
        <v>0</v>
      </c>
      <c r="I22" s="81"/>
    </row>
    <row r="23" spans="1:9" ht="13.5" thickBot="1">
      <c r="A23" s="82">
        <v>17</v>
      </c>
      <c r="B23" s="21"/>
      <c r="C23" s="21"/>
      <c r="D23" s="21"/>
      <c r="E23" s="21"/>
      <c r="F23" s="40">
        <f t="shared" si="0"/>
        <v>0</v>
      </c>
      <c r="G23" s="22">
        <f t="shared" si="2"/>
        <v>0.3125</v>
      </c>
      <c r="H23" s="47">
        <f t="shared" si="1"/>
        <v>0</v>
      </c>
      <c r="I23" s="81"/>
    </row>
    <row r="24" spans="1:9" ht="13.5" thickBot="1">
      <c r="A24" s="159">
        <v>18</v>
      </c>
      <c r="B24" s="148"/>
      <c r="C24" s="148"/>
      <c r="D24" s="148"/>
      <c r="E24" s="148"/>
      <c r="F24" s="150">
        <f t="shared" si="0"/>
        <v>0</v>
      </c>
      <c r="G24" s="151"/>
      <c r="H24" s="152">
        <f t="shared" si="1"/>
        <v>0</v>
      </c>
      <c r="I24" s="81"/>
    </row>
    <row r="25" spans="1:9" ht="13.5" thickBot="1">
      <c r="A25" s="83">
        <v>19</v>
      </c>
      <c r="B25" s="160"/>
      <c r="C25" s="160"/>
      <c r="D25" s="160"/>
      <c r="E25" s="160"/>
      <c r="F25" s="76">
        <f t="shared" si="0"/>
        <v>0</v>
      </c>
      <c r="G25" s="79"/>
      <c r="H25" s="77">
        <f t="shared" si="1"/>
        <v>0</v>
      </c>
      <c r="I25" s="81"/>
    </row>
    <row r="26" spans="1:9" ht="13.5" thickBot="1">
      <c r="A26" s="82">
        <v>20</v>
      </c>
      <c r="B26" s="21"/>
      <c r="C26" s="21"/>
      <c r="D26" s="21"/>
      <c r="E26" s="21"/>
      <c r="F26" s="40">
        <f t="shared" si="0"/>
        <v>0</v>
      </c>
      <c r="G26" s="22">
        <f t="shared" si="2"/>
        <v>0.3125</v>
      </c>
      <c r="H26" s="47">
        <f t="shared" si="1"/>
        <v>0</v>
      </c>
      <c r="I26" s="81"/>
    </row>
    <row r="27" spans="1:9" ht="13.5" thickBot="1">
      <c r="A27" s="82">
        <v>21</v>
      </c>
      <c r="B27" s="21"/>
      <c r="C27" s="21"/>
      <c r="D27" s="21"/>
      <c r="E27" s="21"/>
      <c r="F27" s="40">
        <f t="shared" si="0"/>
        <v>0</v>
      </c>
      <c r="G27" s="22">
        <f t="shared" si="2"/>
        <v>0.3125</v>
      </c>
      <c r="H27" s="47">
        <f t="shared" si="1"/>
        <v>0</v>
      </c>
      <c r="I27" s="93"/>
    </row>
    <row r="28" spans="1:9" ht="13.5" thickBot="1">
      <c r="A28" s="82">
        <v>22</v>
      </c>
      <c r="B28" s="21"/>
      <c r="C28" s="21"/>
      <c r="D28" s="21"/>
      <c r="E28" s="21"/>
      <c r="F28" s="40">
        <f t="shared" si="0"/>
        <v>0</v>
      </c>
      <c r="G28" s="22">
        <f t="shared" si="2"/>
        <v>0.3125</v>
      </c>
      <c r="H28" s="47">
        <f t="shared" si="1"/>
        <v>0</v>
      </c>
      <c r="I28" s="93"/>
    </row>
    <row r="29" spans="1:9" ht="13.5" thickBot="1">
      <c r="A29" s="82">
        <v>23</v>
      </c>
      <c r="B29" s="21"/>
      <c r="C29" s="21"/>
      <c r="D29" s="21"/>
      <c r="E29" s="21"/>
      <c r="F29" s="40">
        <f t="shared" si="0"/>
        <v>0</v>
      </c>
      <c r="G29" s="22">
        <f t="shared" si="2"/>
        <v>0.3125</v>
      </c>
      <c r="H29" s="47">
        <f t="shared" si="1"/>
        <v>0</v>
      </c>
      <c r="I29" s="93"/>
    </row>
    <row r="30" spans="1:9" ht="13.5" thickBot="1">
      <c r="A30" s="82">
        <v>24</v>
      </c>
      <c r="B30" s="21"/>
      <c r="C30" s="21"/>
      <c r="D30" s="21"/>
      <c r="E30" s="21"/>
      <c r="F30" s="40">
        <f t="shared" si="0"/>
        <v>0</v>
      </c>
      <c r="G30" s="22">
        <f t="shared" si="2"/>
        <v>0.3125</v>
      </c>
      <c r="H30" s="47">
        <f t="shared" si="1"/>
        <v>0</v>
      </c>
      <c r="I30" s="93"/>
    </row>
    <row r="31" spans="1:9" ht="13.5" thickBot="1">
      <c r="A31" s="165">
        <v>25</v>
      </c>
      <c r="B31" s="154"/>
      <c r="C31" s="154"/>
      <c r="D31" s="154"/>
      <c r="E31" s="154"/>
      <c r="F31" s="150">
        <f t="shared" si="0"/>
        <v>0</v>
      </c>
      <c r="G31" s="151"/>
      <c r="H31" s="152">
        <f t="shared" si="1"/>
        <v>0</v>
      </c>
      <c r="I31" s="81"/>
    </row>
    <row r="32" spans="1:9" ht="13.5" thickBot="1">
      <c r="A32" s="83">
        <v>26</v>
      </c>
      <c r="B32" s="75"/>
      <c r="C32" s="75"/>
      <c r="D32" s="75"/>
      <c r="E32" s="75"/>
      <c r="F32" s="76">
        <f t="shared" si="0"/>
        <v>0</v>
      </c>
      <c r="G32" s="79"/>
      <c r="H32" s="77">
        <f t="shared" si="1"/>
        <v>0</v>
      </c>
      <c r="I32" s="81"/>
    </row>
    <row r="33" spans="1:9" ht="13.5" thickBot="1">
      <c r="A33" s="82">
        <v>27</v>
      </c>
      <c r="B33" s="21"/>
      <c r="C33" s="21"/>
      <c r="D33" s="21"/>
      <c r="E33" s="21"/>
      <c r="F33" s="40">
        <f t="shared" si="0"/>
        <v>0</v>
      </c>
      <c r="G33" s="22">
        <f t="shared" si="2"/>
        <v>0.3125</v>
      </c>
      <c r="H33" s="47">
        <f t="shared" si="1"/>
        <v>0</v>
      </c>
      <c r="I33" s="81"/>
    </row>
    <row r="34" spans="1:9" ht="13.5" thickBot="1">
      <c r="A34" s="82">
        <v>28</v>
      </c>
      <c r="B34" s="21"/>
      <c r="C34" s="21"/>
      <c r="D34" s="21"/>
      <c r="E34" s="21"/>
      <c r="F34" s="40">
        <f t="shared" si="0"/>
        <v>0</v>
      </c>
      <c r="G34" s="22">
        <f t="shared" si="2"/>
        <v>0.3125</v>
      </c>
      <c r="H34" s="47">
        <f t="shared" si="1"/>
        <v>0</v>
      </c>
      <c r="I34" s="81"/>
    </row>
    <row r="35" spans="1:9" ht="13.5" thickBot="1">
      <c r="A35" s="82">
        <v>29</v>
      </c>
      <c r="B35" s="21"/>
      <c r="C35" s="21"/>
      <c r="D35" s="21"/>
      <c r="E35" s="21"/>
      <c r="F35" s="40">
        <f t="shared" si="0"/>
        <v>0</v>
      </c>
      <c r="G35" s="22">
        <f t="shared" ref="G35:G37" si="3">$E$54</f>
        <v>0.3125</v>
      </c>
      <c r="H35" s="47">
        <f t="shared" si="1"/>
        <v>0</v>
      </c>
      <c r="I35" s="81"/>
    </row>
    <row r="36" spans="1:9" ht="13.5" thickBot="1">
      <c r="A36" s="82">
        <v>30</v>
      </c>
      <c r="B36" s="21"/>
      <c r="C36" s="21"/>
      <c r="D36" s="21"/>
      <c r="E36" s="21"/>
      <c r="F36" s="40">
        <f t="shared" si="0"/>
        <v>0</v>
      </c>
      <c r="G36" s="22">
        <f t="shared" si="3"/>
        <v>0.3125</v>
      </c>
      <c r="H36" s="47">
        <f t="shared" si="1"/>
        <v>0</v>
      </c>
      <c r="I36" s="93"/>
    </row>
    <row r="37" spans="1:9" ht="13.5" thickBot="1">
      <c r="A37" s="20">
        <v>31</v>
      </c>
      <c r="B37" s="21"/>
      <c r="C37" s="21"/>
      <c r="D37" s="21"/>
      <c r="E37" s="21"/>
      <c r="F37" s="40">
        <f t="shared" si="0"/>
        <v>0</v>
      </c>
      <c r="G37" s="22">
        <f t="shared" si="3"/>
        <v>0.3125</v>
      </c>
      <c r="H37" s="47">
        <f t="shared" si="1"/>
        <v>0</v>
      </c>
      <c r="I37" s="94"/>
    </row>
    <row r="38" spans="1:9">
      <c r="A38" s="14"/>
      <c r="B38" s="6"/>
      <c r="C38" s="6"/>
      <c r="D38" s="6"/>
      <c r="E38" s="6"/>
      <c r="F38" s="5"/>
      <c r="G38" s="6"/>
      <c r="H38" s="24"/>
    </row>
    <row r="39" spans="1:9">
      <c r="A39" s="14" t="s">
        <v>13</v>
      </c>
      <c r="B39" s="6"/>
      <c r="C39" s="6"/>
      <c r="D39" s="6"/>
      <c r="E39" s="26"/>
      <c r="F39" s="27"/>
      <c r="G39" s="26"/>
      <c r="H39" s="18">
        <f>SUM(H7:H37)</f>
        <v>0</v>
      </c>
    </row>
    <row r="40" spans="1:9">
      <c r="A40" s="14" t="s">
        <v>14</v>
      </c>
      <c r="B40" s="5"/>
      <c r="C40" s="6"/>
      <c r="D40" s="6"/>
      <c r="E40" s="5"/>
      <c r="F40" s="23"/>
      <c r="G40" s="6"/>
      <c r="H40" s="18">
        <f>(Juni!H43)</f>
        <v>0</v>
      </c>
    </row>
    <row r="41" spans="1:9">
      <c r="A41" s="14" t="s">
        <v>15</v>
      </c>
      <c r="B41" s="5"/>
      <c r="C41" s="6"/>
      <c r="D41" s="6"/>
      <c r="E41" s="31"/>
      <c r="F41" s="30"/>
      <c r="G41" s="25">
        <f>SUM(G7:G37)</f>
        <v>7.1875</v>
      </c>
      <c r="H41" s="28"/>
    </row>
    <row r="42" spans="1:9" ht="13.5" thickBot="1">
      <c r="A42" s="14" t="s">
        <v>16</v>
      </c>
      <c r="B42" s="5"/>
      <c r="C42" s="6"/>
      <c r="D42" s="6"/>
      <c r="E42" s="29"/>
      <c r="F42" s="25">
        <f>SUM(F7:F37)</f>
        <v>0</v>
      </c>
      <c r="G42" s="33"/>
      <c r="H42" s="24"/>
    </row>
    <row r="43" spans="1:9" ht="27" customHeight="1" thickBot="1">
      <c r="A43" s="17" t="s">
        <v>17</v>
      </c>
      <c r="B43" s="11"/>
      <c r="C43" s="11"/>
      <c r="D43" s="7"/>
      <c r="E43" s="12"/>
      <c r="F43" s="32" t="s">
        <v>18</v>
      </c>
      <c r="G43" s="13"/>
      <c r="H43" s="19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20</v>
      </c>
      <c r="E48" s="1">
        <f>Jan!E48</f>
        <v>0.29166666666666669</v>
      </c>
    </row>
    <row r="49" spans="1:6">
      <c r="A49" t="s">
        <v>21</v>
      </c>
      <c r="E49" s="1">
        <f>Jan!E49</f>
        <v>0.75</v>
      </c>
    </row>
    <row r="50" spans="1:6">
      <c r="E50" s="46">
        <v>0</v>
      </c>
    </row>
    <row r="51" spans="1:6">
      <c r="A51" t="s">
        <v>22</v>
      </c>
      <c r="E51" s="1">
        <v>2.0833333333333332E-2</v>
      </c>
    </row>
    <row r="53" spans="1:6">
      <c r="A53" t="str">
        <f>Jan!A53</f>
        <v>Arbetstid 21/9 - 17/5   8:00-17:10</v>
      </c>
      <c r="E53" s="1">
        <f>Jan!E53</f>
        <v>0.34027777777777773</v>
      </c>
      <c r="F53" t="str">
        <f>Jan!F53</f>
        <v xml:space="preserve">  40 tim och 50 min/vecka</v>
      </c>
    </row>
    <row r="54" spans="1:6">
      <c r="A54" t="str">
        <f>Jan!A54</f>
        <v>Arbetstid 18/5 - 20/9   8:00-16:30</v>
      </c>
      <c r="E54" s="1">
        <f>Jan!E54</f>
        <v>0.3125</v>
      </c>
      <c r="F54" t="str">
        <f>Jan!F54</f>
        <v xml:space="preserve">  37 tim och 30 min/vecka</v>
      </c>
    </row>
    <row r="56" spans="1:6">
      <c r="A56" t="s">
        <v>48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J56"/>
  <sheetViews>
    <sheetView showZeros="0" workbookViewId="0">
      <selection activeCell="M23" sqref="M23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style="62" customWidth="1"/>
    <col min="7" max="7" width="9.5703125" customWidth="1"/>
    <col min="8" max="8" width="8.140625" style="109" customWidth="1"/>
    <col min="9" max="9" width="22.5703125" customWidth="1"/>
  </cols>
  <sheetData>
    <row r="1" spans="1:10" s="38" customFormat="1" ht="19.5">
      <c r="A1" s="35" t="s">
        <v>0</v>
      </c>
      <c r="B1" s="36"/>
      <c r="C1" s="36"/>
      <c r="D1" s="37"/>
      <c r="E1" s="36"/>
      <c r="F1" s="96"/>
      <c r="H1" s="100"/>
    </row>
    <row r="2" spans="1:10" s="3" customFormat="1" ht="18">
      <c r="A2" s="8" t="s">
        <v>1</v>
      </c>
      <c r="B2" s="9"/>
      <c r="C2" s="34" t="str">
        <f>(Jan!C2)</f>
        <v xml:space="preserve"> </v>
      </c>
      <c r="D2" s="9"/>
      <c r="E2" s="9"/>
      <c r="F2" s="102"/>
      <c r="H2" s="105"/>
    </row>
    <row r="3" spans="1:10" s="3" customFormat="1" ht="18">
      <c r="A3" s="8" t="s">
        <v>2</v>
      </c>
      <c r="B3" s="9"/>
      <c r="C3" s="34" t="s">
        <v>29</v>
      </c>
      <c r="D3" s="10"/>
      <c r="E3" s="9"/>
      <c r="F3" s="102"/>
      <c r="H3" s="105"/>
    </row>
    <row r="4" spans="1:10" ht="18">
      <c r="A4" s="8" t="s">
        <v>4</v>
      </c>
      <c r="B4" s="6"/>
      <c r="C4" s="34">
        <v>2015</v>
      </c>
      <c r="D4" s="6"/>
      <c r="E4" s="6"/>
      <c r="F4" s="107"/>
    </row>
    <row r="5" spans="1:10" s="44" customFormat="1" ht="12">
      <c r="A5" s="41"/>
      <c r="B5" s="42"/>
      <c r="C5" s="43"/>
      <c r="D5" s="42"/>
      <c r="E5" s="42"/>
      <c r="F5" s="111"/>
      <c r="H5" s="114"/>
    </row>
    <row r="6" spans="1:10" s="4" customFormat="1" ht="12.75" customHeight="1" thickBot="1">
      <c r="A6" s="86" t="s">
        <v>5</v>
      </c>
      <c r="B6" s="87" t="s">
        <v>6</v>
      </c>
      <c r="C6" s="87" t="s">
        <v>7</v>
      </c>
      <c r="D6" s="87" t="s">
        <v>8</v>
      </c>
      <c r="E6" s="88" t="s">
        <v>9</v>
      </c>
      <c r="F6" s="89" t="s">
        <v>10</v>
      </c>
      <c r="G6" s="88" t="s">
        <v>11</v>
      </c>
      <c r="H6" s="90" t="s">
        <v>12</v>
      </c>
      <c r="I6" s="67" t="s">
        <v>37</v>
      </c>
      <c r="J6" s="155"/>
    </row>
    <row r="7" spans="1:10" ht="13.5" thickBot="1">
      <c r="A7" s="157">
        <v>1</v>
      </c>
      <c r="B7" s="148"/>
      <c r="C7" s="148"/>
      <c r="D7" s="148"/>
      <c r="E7" s="148"/>
      <c r="F7" s="150">
        <f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151"/>
      <c r="H7" s="152">
        <f>IF(F7=0,0,F7-G7)</f>
        <v>0</v>
      </c>
      <c r="I7" s="73"/>
    </row>
    <row r="8" spans="1:10" ht="13.5" thickBot="1">
      <c r="A8" s="85">
        <v>2</v>
      </c>
      <c r="B8" s="75"/>
      <c r="C8" s="75"/>
      <c r="D8" s="75"/>
      <c r="E8" s="75"/>
      <c r="F8" s="76">
        <f t="shared" ref="F8:F37" si="0">IF(C8-B8&gt;$E$50,IF(E8-D8&lt;$E$51,IF(C8&lt;$E$49, IF(B8&gt;$E$48,C8-B8-$E$51,C8-$E$48-$E$51),IF(B8&gt;$E$48, $E$49-B8-$E$51,$E$49-$E$48-$E$51)), IF(C8&lt;$E$49, IF(B8&gt;$E$48,C8-B8-(E8-D8),C8-$E$48-(E8-D8)),IF(B8&gt;$E$48, $E$49-B8-(E8-D8),$E$49-$E$48-(E8-D8)))), $E$50)</f>
        <v>0</v>
      </c>
      <c r="G8" s="79"/>
      <c r="H8" s="77">
        <f t="shared" ref="H8:H37" si="1">IF(F8=0,0,F8-G8)</f>
        <v>0</v>
      </c>
      <c r="I8" s="70"/>
    </row>
    <row r="9" spans="1:10" ht="13.5" thickBot="1">
      <c r="A9" s="84">
        <v>3</v>
      </c>
      <c r="B9" s="21"/>
      <c r="C9" s="21"/>
      <c r="D9" s="21"/>
      <c r="E9" s="21"/>
      <c r="F9" s="40">
        <f t="shared" si="0"/>
        <v>0</v>
      </c>
      <c r="G9" s="22">
        <f t="shared" ref="G9:G37" si="2">$E$54</f>
        <v>0.3125</v>
      </c>
      <c r="H9" s="47">
        <f t="shared" si="1"/>
        <v>0</v>
      </c>
      <c r="I9" s="70"/>
    </row>
    <row r="10" spans="1:10" ht="13.5" thickBot="1">
      <c r="A10" s="84">
        <v>4</v>
      </c>
      <c r="B10" s="21"/>
      <c r="C10" s="21"/>
      <c r="D10" s="21"/>
      <c r="E10" s="21"/>
      <c r="F10" s="40">
        <f t="shared" si="0"/>
        <v>0</v>
      </c>
      <c r="G10" s="22">
        <f t="shared" si="2"/>
        <v>0.3125</v>
      </c>
      <c r="H10" s="47">
        <f t="shared" si="1"/>
        <v>0</v>
      </c>
      <c r="I10" s="70"/>
    </row>
    <row r="11" spans="1:10" ht="13.5" thickBot="1">
      <c r="A11" s="84">
        <v>5</v>
      </c>
      <c r="B11" s="21"/>
      <c r="C11" s="21"/>
      <c r="D11" s="21"/>
      <c r="E11" s="21"/>
      <c r="F11" s="40">
        <f t="shared" si="0"/>
        <v>0</v>
      </c>
      <c r="G11" s="22">
        <f t="shared" si="2"/>
        <v>0.3125</v>
      </c>
      <c r="H11" s="47">
        <f t="shared" si="1"/>
        <v>0</v>
      </c>
      <c r="I11" s="70"/>
    </row>
    <row r="12" spans="1:10" ht="13.5" thickBot="1">
      <c r="A12" s="84">
        <v>6</v>
      </c>
      <c r="B12" s="21"/>
      <c r="C12" s="21"/>
      <c r="D12" s="21"/>
      <c r="E12" s="21"/>
      <c r="F12" s="40">
        <f t="shared" si="0"/>
        <v>0</v>
      </c>
      <c r="G12" s="22">
        <f t="shared" si="2"/>
        <v>0.3125</v>
      </c>
      <c r="H12" s="47">
        <f t="shared" si="1"/>
        <v>0</v>
      </c>
      <c r="I12" s="70"/>
    </row>
    <row r="13" spans="1:10" ht="13.5" thickBot="1">
      <c r="A13" s="84">
        <v>7</v>
      </c>
      <c r="B13" s="21"/>
      <c r="C13" s="21"/>
      <c r="D13" s="21"/>
      <c r="E13" s="21"/>
      <c r="F13" s="40">
        <f t="shared" si="0"/>
        <v>0</v>
      </c>
      <c r="G13" s="22">
        <f t="shared" si="2"/>
        <v>0.3125</v>
      </c>
      <c r="H13" s="47">
        <f t="shared" si="1"/>
        <v>0</v>
      </c>
      <c r="I13" s="70"/>
    </row>
    <row r="14" spans="1:10" ht="13.5" thickBot="1">
      <c r="A14" s="157">
        <v>8</v>
      </c>
      <c r="B14" s="148"/>
      <c r="C14" s="148"/>
      <c r="D14" s="148"/>
      <c r="E14" s="148"/>
      <c r="F14" s="150">
        <f t="shared" si="0"/>
        <v>0</v>
      </c>
      <c r="G14" s="151"/>
      <c r="H14" s="152">
        <f t="shared" si="1"/>
        <v>0</v>
      </c>
      <c r="I14" s="70"/>
    </row>
    <row r="15" spans="1:10" ht="13.5" thickBot="1">
      <c r="A15" s="85">
        <v>9</v>
      </c>
      <c r="B15" s="75"/>
      <c r="C15" s="75"/>
      <c r="D15" s="75"/>
      <c r="E15" s="75"/>
      <c r="F15" s="76">
        <f t="shared" si="0"/>
        <v>0</v>
      </c>
      <c r="G15" s="79"/>
      <c r="H15" s="77">
        <f t="shared" si="1"/>
        <v>0</v>
      </c>
      <c r="I15" s="70"/>
    </row>
    <row r="16" spans="1:10" ht="13.5" thickBot="1">
      <c r="A16" s="84">
        <v>10</v>
      </c>
      <c r="B16" s="21"/>
      <c r="C16" s="21"/>
      <c r="D16" s="21"/>
      <c r="E16" s="21"/>
      <c r="F16" s="40">
        <f t="shared" si="0"/>
        <v>0</v>
      </c>
      <c r="G16" s="22">
        <f t="shared" si="2"/>
        <v>0.3125</v>
      </c>
      <c r="H16" s="47">
        <f t="shared" si="1"/>
        <v>0</v>
      </c>
      <c r="I16" s="70"/>
    </row>
    <row r="17" spans="1:9" ht="13.5" thickBot="1">
      <c r="A17" s="84">
        <v>11</v>
      </c>
      <c r="B17" s="21"/>
      <c r="C17" s="21"/>
      <c r="D17" s="21"/>
      <c r="E17" s="21"/>
      <c r="F17" s="40">
        <f t="shared" si="0"/>
        <v>0</v>
      </c>
      <c r="G17" s="22">
        <f t="shared" si="2"/>
        <v>0.3125</v>
      </c>
      <c r="H17" s="47">
        <f t="shared" si="1"/>
        <v>0</v>
      </c>
      <c r="I17" s="70"/>
    </row>
    <row r="18" spans="1:9" ht="13.5" thickBot="1">
      <c r="A18" s="84">
        <v>12</v>
      </c>
      <c r="B18" s="21"/>
      <c r="C18" s="21"/>
      <c r="D18" s="21"/>
      <c r="E18" s="21"/>
      <c r="F18" s="40">
        <f t="shared" si="0"/>
        <v>0</v>
      </c>
      <c r="G18" s="22">
        <f t="shared" si="2"/>
        <v>0.3125</v>
      </c>
      <c r="H18" s="47">
        <f t="shared" si="1"/>
        <v>0</v>
      </c>
      <c r="I18" s="70"/>
    </row>
    <row r="19" spans="1:9" ht="13.5" thickBot="1">
      <c r="A19" s="84">
        <v>13</v>
      </c>
      <c r="B19" s="21"/>
      <c r="C19" s="21"/>
      <c r="D19" s="21"/>
      <c r="E19" s="21"/>
      <c r="F19" s="40">
        <f t="shared" si="0"/>
        <v>0</v>
      </c>
      <c r="G19" s="22">
        <f t="shared" si="2"/>
        <v>0.3125</v>
      </c>
      <c r="H19" s="47">
        <f t="shared" si="1"/>
        <v>0</v>
      </c>
      <c r="I19" s="70"/>
    </row>
    <row r="20" spans="1:9" ht="13.5" thickBot="1">
      <c r="A20" s="84">
        <v>14</v>
      </c>
      <c r="B20" s="21"/>
      <c r="C20" s="21"/>
      <c r="D20" s="21"/>
      <c r="E20" s="21"/>
      <c r="F20" s="40">
        <f t="shared" si="0"/>
        <v>0</v>
      </c>
      <c r="G20" s="22">
        <f t="shared" si="2"/>
        <v>0.3125</v>
      </c>
      <c r="H20" s="47">
        <f t="shared" si="1"/>
        <v>0</v>
      </c>
      <c r="I20" s="70"/>
    </row>
    <row r="21" spans="1:9" ht="13.5" thickBot="1">
      <c r="A21" s="157">
        <v>15</v>
      </c>
      <c r="B21" s="148"/>
      <c r="C21" s="148"/>
      <c r="D21" s="148"/>
      <c r="E21" s="148"/>
      <c r="F21" s="150">
        <f t="shared" si="0"/>
        <v>0</v>
      </c>
      <c r="G21" s="151"/>
      <c r="H21" s="152">
        <f t="shared" si="1"/>
        <v>0</v>
      </c>
      <c r="I21" s="70"/>
    </row>
    <row r="22" spans="1:9" ht="13.5" thickBot="1">
      <c r="A22" s="85">
        <v>16</v>
      </c>
      <c r="B22" s="75"/>
      <c r="C22" s="75"/>
      <c r="D22" s="75"/>
      <c r="E22" s="75"/>
      <c r="F22" s="76">
        <f t="shared" si="0"/>
        <v>0</v>
      </c>
      <c r="G22" s="79"/>
      <c r="H22" s="77">
        <f t="shared" si="1"/>
        <v>0</v>
      </c>
      <c r="I22" s="70"/>
    </row>
    <row r="23" spans="1:9" ht="13.5" thickBot="1">
      <c r="A23" s="84">
        <v>17</v>
      </c>
      <c r="B23" s="21"/>
      <c r="C23" s="21"/>
      <c r="D23" s="21"/>
      <c r="E23" s="21"/>
      <c r="F23" s="40">
        <f t="shared" si="0"/>
        <v>0</v>
      </c>
      <c r="G23" s="22">
        <f t="shared" si="2"/>
        <v>0.3125</v>
      </c>
      <c r="H23" s="47">
        <f t="shared" si="1"/>
        <v>0</v>
      </c>
      <c r="I23" s="70"/>
    </row>
    <row r="24" spans="1:9" ht="13.5" thickBot="1">
      <c r="A24" s="84">
        <v>18</v>
      </c>
      <c r="B24" s="21"/>
      <c r="C24" s="21"/>
      <c r="D24" s="21"/>
      <c r="E24" s="21"/>
      <c r="F24" s="40">
        <f t="shared" si="0"/>
        <v>0</v>
      </c>
      <c r="G24" s="22">
        <f t="shared" si="2"/>
        <v>0.3125</v>
      </c>
      <c r="H24" s="47">
        <f t="shared" si="1"/>
        <v>0</v>
      </c>
      <c r="I24" s="70"/>
    </row>
    <row r="25" spans="1:9" ht="13.5" thickBot="1">
      <c r="A25" s="84">
        <v>19</v>
      </c>
      <c r="B25" s="21"/>
      <c r="C25" s="21"/>
      <c r="D25" s="21"/>
      <c r="E25" s="21"/>
      <c r="F25" s="40">
        <f t="shared" si="0"/>
        <v>0</v>
      </c>
      <c r="G25" s="22">
        <f t="shared" si="2"/>
        <v>0.3125</v>
      </c>
      <c r="H25" s="47">
        <f t="shared" si="1"/>
        <v>0</v>
      </c>
      <c r="I25" s="70"/>
    </row>
    <row r="26" spans="1:9" ht="13.5" thickBot="1">
      <c r="A26" s="84">
        <v>20</v>
      </c>
      <c r="B26" s="21"/>
      <c r="C26" s="21"/>
      <c r="D26" s="21"/>
      <c r="E26" s="21"/>
      <c r="F26" s="40">
        <f t="shared" si="0"/>
        <v>0</v>
      </c>
      <c r="G26" s="22">
        <f t="shared" si="2"/>
        <v>0.3125</v>
      </c>
      <c r="H26" s="47">
        <f t="shared" si="1"/>
        <v>0</v>
      </c>
      <c r="I26" s="70"/>
    </row>
    <row r="27" spans="1:9" ht="13.5" thickBot="1">
      <c r="A27" s="84">
        <v>21</v>
      </c>
      <c r="B27" s="21"/>
      <c r="C27" s="21"/>
      <c r="D27" s="21"/>
      <c r="E27" s="21"/>
      <c r="F27" s="40">
        <f t="shared" si="0"/>
        <v>0</v>
      </c>
      <c r="G27" s="22">
        <f t="shared" si="2"/>
        <v>0.3125</v>
      </c>
      <c r="H27" s="47">
        <f t="shared" si="1"/>
        <v>0</v>
      </c>
      <c r="I27" s="70"/>
    </row>
    <row r="28" spans="1:9" ht="13.5" thickBot="1">
      <c r="A28" s="157">
        <v>22</v>
      </c>
      <c r="B28" s="148"/>
      <c r="C28" s="148"/>
      <c r="D28" s="148"/>
      <c r="E28" s="148"/>
      <c r="F28" s="150">
        <f t="shared" si="0"/>
        <v>0</v>
      </c>
      <c r="G28" s="151"/>
      <c r="H28" s="152">
        <f t="shared" si="1"/>
        <v>0</v>
      </c>
      <c r="I28" s="71"/>
    </row>
    <row r="29" spans="1:9" ht="13.5" thickBot="1">
      <c r="A29" s="85">
        <v>23</v>
      </c>
      <c r="B29" s="75"/>
      <c r="C29" s="75"/>
      <c r="D29" s="75"/>
      <c r="E29" s="75"/>
      <c r="F29" s="76">
        <f t="shared" si="0"/>
        <v>0</v>
      </c>
      <c r="G29" s="79"/>
      <c r="H29" s="77">
        <f t="shared" si="1"/>
        <v>0</v>
      </c>
      <c r="I29" s="71"/>
    </row>
    <row r="30" spans="1:9" ht="13.5" thickBot="1">
      <c r="A30" s="84">
        <v>24</v>
      </c>
      <c r="B30" s="21"/>
      <c r="C30" s="21"/>
      <c r="D30" s="21"/>
      <c r="E30" s="21"/>
      <c r="F30" s="40">
        <f t="shared" si="0"/>
        <v>0</v>
      </c>
      <c r="G30" s="22">
        <f t="shared" si="2"/>
        <v>0.3125</v>
      </c>
      <c r="H30" s="47">
        <f t="shared" si="1"/>
        <v>0</v>
      </c>
      <c r="I30" s="71"/>
    </row>
    <row r="31" spans="1:9" ht="13.5" thickBot="1">
      <c r="A31" s="84">
        <v>25</v>
      </c>
      <c r="B31" s="21"/>
      <c r="C31" s="21"/>
      <c r="D31" s="21"/>
      <c r="E31" s="21"/>
      <c r="F31" s="40">
        <f t="shared" si="0"/>
        <v>0</v>
      </c>
      <c r="G31" s="22">
        <f t="shared" si="2"/>
        <v>0.3125</v>
      </c>
      <c r="H31" s="47">
        <f t="shared" si="1"/>
        <v>0</v>
      </c>
      <c r="I31" s="71"/>
    </row>
    <row r="32" spans="1:9" ht="13.5" thickBot="1">
      <c r="A32" s="84">
        <v>26</v>
      </c>
      <c r="B32" s="21"/>
      <c r="C32" s="21"/>
      <c r="D32" s="21"/>
      <c r="E32" s="21"/>
      <c r="F32" s="40">
        <f t="shared" si="0"/>
        <v>0</v>
      </c>
      <c r="G32" s="22">
        <f t="shared" si="2"/>
        <v>0.3125</v>
      </c>
      <c r="H32" s="47">
        <f t="shared" si="1"/>
        <v>0</v>
      </c>
      <c r="I32" s="70"/>
    </row>
    <row r="33" spans="1:9" ht="13.5" thickBot="1">
      <c r="A33" s="84">
        <v>27</v>
      </c>
      <c r="B33" s="21"/>
      <c r="C33" s="21"/>
      <c r="D33" s="21"/>
      <c r="E33" s="21"/>
      <c r="F33" s="40">
        <f t="shared" si="0"/>
        <v>0</v>
      </c>
      <c r="G33" s="22">
        <f t="shared" si="2"/>
        <v>0.3125</v>
      </c>
      <c r="H33" s="47">
        <f t="shared" si="1"/>
        <v>0</v>
      </c>
      <c r="I33" s="70"/>
    </row>
    <row r="34" spans="1:9" ht="13.5" thickBot="1">
      <c r="A34" s="84">
        <v>28</v>
      </c>
      <c r="B34" s="21"/>
      <c r="C34" s="21"/>
      <c r="D34" s="21"/>
      <c r="E34" s="21"/>
      <c r="F34" s="40">
        <f t="shared" si="0"/>
        <v>0</v>
      </c>
      <c r="G34" s="22">
        <f t="shared" si="2"/>
        <v>0.3125</v>
      </c>
      <c r="H34" s="47">
        <f t="shared" si="1"/>
        <v>0</v>
      </c>
      <c r="I34" s="70"/>
    </row>
    <row r="35" spans="1:9" ht="13.5" thickBot="1">
      <c r="A35" s="157">
        <v>29</v>
      </c>
      <c r="B35" s="148"/>
      <c r="C35" s="148"/>
      <c r="D35" s="148"/>
      <c r="E35" s="148"/>
      <c r="F35" s="150">
        <f t="shared" si="0"/>
        <v>0</v>
      </c>
      <c r="G35" s="151"/>
      <c r="H35" s="152">
        <f t="shared" si="1"/>
        <v>0</v>
      </c>
      <c r="I35" s="70"/>
    </row>
    <row r="36" spans="1:9" ht="13.5" thickBot="1">
      <c r="A36" s="85">
        <v>30</v>
      </c>
      <c r="B36" s="75"/>
      <c r="C36" s="75"/>
      <c r="D36" s="75"/>
      <c r="E36" s="75"/>
      <c r="F36" s="76">
        <f t="shared" si="0"/>
        <v>0</v>
      </c>
      <c r="G36" s="79"/>
      <c r="H36" s="77">
        <f t="shared" si="1"/>
        <v>0</v>
      </c>
      <c r="I36" s="70"/>
    </row>
    <row r="37" spans="1:9" ht="13.5" thickBot="1">
      <c r="A37" s="82">
        <v>31</v>
      </c>
      <c r="B37" s="21"/>
      <c r="C37" s="21"/>
      <c r="D37" s="21"/>
      <c r="E37" s="21"/>
      <c r="F37" s="40">
        <f t="shared" si="0"/>
        <v>0</v>
      </c>
      <c r="G37" s="22">
        <f t="shared" si="2"/>
        <v>0.3125</v>
      </c>
      <c r="H37" s="47">
        <f t="shared" si="1"/>
        <v>0</v>
      </c>
      <c r="I37" s="191"/>
    </row>
    <row r="38" spans="1:9">
      <c r="A38" s="14"/>
      <c r="B38" s="6"/>
      <c r="C38" s="6"/>
      <c r="D38" s="6"/>
      <c r="E38" s="6"/>
      <c r="F38" s="116"/>
      <c r="G38" s="6"/>
      <c r="H38" s="195"/>
      <c r="I38" s="42"/>
    </row>
    <row r="39" spans="1:9">
      <c r="A39" s="14" t="s">
        <v>13</v>
      </c>
      <c r="B39" s="6"/>
      <c r="C39" s="6"/>
      <c r="D39" s="6"/>
      <c r="E39" s="26"/>
      <c r="F39" s="119"/>
      <c r="G39" s="26"/>
      <c r="H39" s="121">
        <f>SUM(H7:H37)</f>
        <v>0</v>
      </c>
    </row>
    <row r="40" spans="1:9">
      <c r="A40" s="14" t="s">
        <v>14</v>
      </c>
      <c r="B40" s="5"/>
      <c r="C40" s="6"/>
      <c r="D40" s="6"/>
      <c r="E40" s="5"/>
      <c r="F40" s="123"/>
      <c r="G40" s="6"/>
      <c r="H40" s="121">
        <f>(Juli!H43)</f>
        <v>0</v>
      </c>
    </row>
    <row r="41" spans="1:9">
      <c r="A41" s="14" t="s">
        <v>15</v>
      </c>
      <c r="B41" s="5"/>
      <c r="C41" s="6"/>
      <c r="D41" s="6"/>
      <c r="E41" s="31"/>
      <c r="F41" s="125"/>
      <c r="G41" s="25">
        <f>SUM(G7:G37)</f>
        <v>6.5625</v>
      </c>
      <c r="H41" s="127"/>
    </row>
    <row r="42" spans="1:9" ht="13.5" thickBot="1">
      <c r="A42" s="14" t="s">
        <v>16</v>
      </c>
      <c r="B42" s="5"/>
      <c r="C42" s="6"/>
      <c r="D42" s="6"/>
      <c r="E42" s="29"/>
      <c r="F42" s="126">
        <f>SUM(F7:F37)</f>
        <v>0</v>
      </c>
      <c r="G42" s="33"/>
      <c r="H42" s="117"/>
    </row>
    <row r="43" spans="1:9" ht="27" customHeight="1" thickBot="1">
      <c r="A43" s="17" t="s">
        <v>17</v>
      </c>
      <c r="B43" s="11"/>
      <c r="C43" s="11"/>
      <c r="D43" s="7"/>
      <c r="E43" s="12"/>
      <c r="F43" s="134" t="s">
        <v>18</v>
      </c>
      <c r="G43" s="13"/>
      <c r="H43" s="136">
        <f>SUM(H39+H40)</f>
        <v>0</v>
      </c>
    </row>
    <row r="44" spans="1:9" hidden="1">
      <c r="A44" t="s">
        <v>19</v>
      </c>
      <c r="E44">
        <f>(F7+F8+F9+F10+F11+F12+F13+F14+F15+F16+F17+F18+F19+F20+F21+F22+F23+F24+F25+F26+F27+F28+F29+F30+F31+F32+F33+F34+F35+F36+F37)*24</f>
        <v>0</v>
      </c>
      <c r="G44" s="2"/>
    </row>
    <row r="45" spans="1:9" hidden="1">
      <c r="A45" t="s">
        <v>19</v>
      </c>
      <c r="E45" s="2">
        <f>INT(E44)</f>
        <v>0</v>
      </c>
    </row>
    <row r="46" spans="1:9" hidden="1">
      <c r="A46" t="s">
        <v>19</v>
      </c>
      <c r="E46" s="2">
        <f>((E44-E45)*60)/100</f>
        <v>0</v>
      </c>
    </row>
    <row r="47" spans="1:9">
      <c r="E47" s="2"/>
    </row>
    <row r="48" spans="1:9">
      <c r="A48" t="s">
        <v>20</v>
      </c>
      <c r="E48" s="1">
        <f>Jan!E48</f>
        <v>0.29166666666666669</v>
      </c>
    </row>
    <row r="49" spans="1:6">
      <c r="A49" t="s">
        <v>21</v>
      </c>
      <c r="E49" s="1">
        <f>Jan!E49</f>
        <v>0.75</v>
      </c>
    </row>
    <row r="50" spans="1:6">
      <c r="E50" s="46">
        <v>0</v>
      </c>
    </row>
    <row r="51" spans="1:6">
      <c r="A51" t="s">
        <v>22</v>
      </c>
      <c r="E51" s="1">
        <v>2.0833333333333332E-2</v>
      </c>
    </row>
    <row r="53" spans="1:6">
      <c r="A53" t="str">
        <f>Jan!A53</f>
        <v>Arbetstid 21/9 - 17/5   8:00-17:10</v>
      </c>
      <c r="E53" s="1">
        <f>Jan!E53</f>
        <v>0.34027777777777773</v>
      </c>
      <c r="F53" s="62" t="str">
        <f>Jan!F53</f>
        <v xml:space="preserve">  40 tim och 50 min/vecka</v>
      </c>
    </row>
    <row r="54" spans="1:6">
      <c r="A54" t="str">
        <f>Jan!A54</f>
        <v>Arbetstid 18/5 - 20/9   8:00-16:30</v>
      </c>
      <c r="E54" s="1">
        <f>Jan!E54</f>
        <v>0.3125</v>
      </c>
      <c r="F54" s="62" t="str">
        <f>Jan!F54</f>
        <v xml:space="preserve">  37 tim och 30 min/vecka</v>
      </c>
    </row>
    <row r="56" spans="1:6">
      <c r="A56" t="s">
        <v>48</v>
      </c>
    </row>
  </sheetData>
  <phoneticPr fontId="0" type="noConversion"/>
  <printOptions horizontalCentered="1" gridLines="1" gridLinesSet="0"/>
  <pageMargins left="0.39370078740157483" right="0.39370078740157483" top="0.47244094488188981" bottom="0.39370078740157483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K56"/>
  <sheetViews>
    <sheetView showZeros="0" workbookViewId="0">
      <selection activeCell="L15" sqref="L15"/>
    </sheetView>
  </sheetViews>
  <sheetFormatPr defaultColWidth="11.42578125" defaultRowHeight="12.75"/>
  <cols>
    <col min="1" max="1" width="4.5703125" customWidth="1"/>
    <col min="2" max="2" width="8" customWidth="1"/>
    <col min="3" max="3" width="7.7109375" customWidth="1"/>
    <col min="4" max="4" width="8.140625" customWidth="1"/>
    <col min="5" max="5" width="8" customWidth="1"/>
    <col min="6" max="6" width="8.140625" customWidth="1"/>
    <col min="7" max="7" width="9.5703125" customWidth="1"/>
    <col min="8" max="8" width="8.140625" style="16" customWidth="1"/>
    <col min="9" max="9" width="21.7109375" customWidth="1"/>
  </cols>
  <sheetData>
    <row r="1" spans="1:11" s="38" customFormat="1" ht="19.5">
      <c r="A1" s="35" t="s">
        <v>0</v>
      </c>
      <c r="B1" s="36"/>
      <c r="C1" s="36"/>
      <c r="D1" s="37"/>
      <c r="E1" s="36"/>
      <c r="F1" s="36"/>
      <c r="H1" s="39"/>
    </row>
    <row r="2" spans="1:11" s="3" customFormat="1" ht="18">
      <c r="A2" s="8" t="s">
        <v>1</v>
      </c>
      <c r="B2" s="9"/>
      <c r="C2" s="34" t="str">
        <f>(Jan!C2)</f>
        <v xml:space="preserve"> </v>
      </c>
      <c r="D2" s="9"/>
      <c r="E2" s="9"/>
      <c r="F2" s="9"/>
      <c r="H2" s="15"/>
    </row>
    <row r="3" spans="1:11" s="3" customFormat="1" ht="18">
      <c r="A3" s="8" t="s">
        <v>2</v>
      </c>
      <c r="B3" s="9"/>
      <c r="C3" s="34" t="s">
        <v>30</v>
      </c>
      <c r="D3" s="10"/>
      <c r="E3" s="9"/>
      <c r="F3" s="9"/>
      <c r="H3" s="15"/>
    </row>
    <row r="4" spans="1:11" ht="18">
      <c r="A4" s="8" t="s">
        <v>4</v>
      </c>
      <c r="B4" s="6"/>
      <c r="C4" s="34">
        <v>2015</v>
      </c>
      <c r="D4" s="6"/>
      <c r="E4" s="6"/>
      <c r="F4" s="6"/>
    </row>
    <row r="5" spans="1:11" s="44" customFormat="1" ht="12">
      <c r="A5" s="41"/>
      <c r="B5" s="42"/>
      <c r="C5" s="43"/>
      <c r="D5" s="42"/>
      <c r="E5" s="42"/>
      <c r="F5" s="42"/>
      <c r="H5" s="45"/>
    </row>
    <row r="6" spans="1:11" s="4" customFormat="1" ht="12.75" customHeight="1" thickBot="1">
      <c r="A6" s="49" t="s">
        <v>5</v>
      </c>
      <c r="B6" s="50" t="s">
        <v>6</v>
      </c>
      <c r="C6" s="50" t="s">
        <v>7</v>
      </c>
      <c r="D6" s="50" t="s">
        <v>8</v>
      </c>
      <c r="E6" s="51" t="s">
        <v>9</v>
      </c>
      <c r="F6" s="52" t="s">
        <v>10</v>
      </c>
      <c r="G6" s="51" t="s">
        <v>11</v>
      </c>
      <c r="H6" s="53" t="s">
        <v>12</v>
      </c>
      <c r="I6" s="67" t="s">
        <v>37</v>
      </c>
      <c r="K6" s="155"/>
    </row>
    <row r="7" spans="1:11" ht="13.5" thickBot="1">
      <c r="A7" s="82">
        <v>1</v>
      </c>
      <c r="B7" s="21"/>
      <c r="C7" s="21"/>
      <c r="D7" s="21"/>
      <c r="E7" s="21"/>
      <c r="F7" s="40">
        <f t="shared" ref="F7:F36" si="0">IF(C7-B7&gt;$E$50,IF(E7-D7&lt;$E$51,IF(C7&lt;$E$49, IF(B7&gt;$E$48,C7-B7-$E$51,C7-$E$48-$E$51),IF(B7&gt;$E$48, $E$49-B7-$E$51,$E$49-$E$48-$E$51)), IF(C7&lt;$E$49, IF(B7&gt;$E$48,C7-B7-(E7-D7),C7-$E$48-(E7-D7)),IF(B7&gt;$E$48, $E$49-B7-(E7-D7),$E$49-$E$48-(E7-D7)))), $E$50)</f>
        <v>0</v>
      </c>
      <c r="G7" s="22">
        <f>$E$54</f>
        <v>0.3125</v>
      </c>
      <c r="H7" s="69">
        <f t="shared" ref="H7:H36" si="1">IF(F7=0,0,F7-G7)</f>
        <v>0</v>
      </c>
      <c r="I7" s="73"/>
      <c r="J7" s="62"/>
    </row>
    <row r="8" spans="1:11" ht="13.5" thickBot="1">
      <c r="A8" s="82">
        <v>2</v>
      </c>
      <c r="B8" s="21"/>
      <c r="C8" s="21"/>
      <c r="D8" s="21"/>
      <c r="E8" s="21"/>
      <c r="F8" s="40">
        <f t="shared" si="0"/>
        <v>0</v>
      </c>
      <c r="G8" s="22">
        <f>$E$54</f>
        <v>0.3125</v>
      </c>
      <c r="H8" s="69">
        <f t="shared" si="1"/>
        <v>0</v>
      </c>
      <c r="I8" s="70"/>
    </row>
    <row r="9" spans="1:11" ht="13.5" thickBot="1">
      <c r="A9" s="82">
        <v>3</v>
      </c>
      <c r="B9" s="21"/>
      <c r="C9" s="21"/>
      <c r="D9" s="21"/>
      <c r="E9" s="21"/>
      <c r="F9" s="40">
        <f t="shared" si="0"/>
        <v>0</v>
      </c>
      <c r="G9" s="22">
        <f>$E$54</f>
        <v>0.3125</v>
      </c>
      <c r="H9" s="69">
        <f t="shared" si="1"/>
        <v>0</v>
      </c>
      <c r="I9" s="70"/>
    </row>
    <row r="10" spans="1:11" ht="13.5" thickBot="1">
      <c r="A10" s="82">
        <v>4</v>
      </c>
      <c r="B10" s="21"/>
      <c r="C10" s="21"/>
      <c r="D10" s="21"/>
      <c r="E10" s="21"/>
      <c r="F10" s="40">
        <f t="shared" si="0"/>
        <v>0</v>
      </c>
      <c r="G10" s="22">
        <f>$E$54</f>
        <v>0.3125</v>
      </c>
      <c r="H10" s="69">
        <f t="shared" si="1"/>
        <v>0</v>
      </c>
      <c r="I10" s="70"/>
    </row>
    <row r="11" spans="1:11" ht="13.5" thickBot="1">
      <c r="A11" s="159">
        <v>5</v>
      </c>
      <c r="B11" s="154"/>
      <c r="C11" s="154"/>
      <c r="D11" s="154"/>
      <c r="E11" s="154"/>
      <c r="F11" s="150">
        <f t="shared" si="0"/>
        <v>0</v>
      </c>
      <c r="G11" s="151"/>
      <c r="H11" s="158">
        <f t="shared" si="1"/>
        <v>0</v>
      </c>
      <c r="I11" s="70"/>
    </row>
    <row r="12" spans="1:11" ht="13.5" thickBot="1">
      <c r="A12" s="83">
        <v>6</v>
      </c>
      <c r="B12" s="160"/>
      <c r="C12" s="160"/>
      <c r="D12" s="160"/>
      <c r="E12" s="160"/>
      <c r="F12" s="76">
        <f t="shared" si="0"/>
        <v>0</v>
      </c>
      <c r="G12" s="79"/>
      <c r="H12" s="172">
        <f t="shared" si="1"/>
        <v>0</v>
      </c>
      <c r="I12" s="70"/>
    </row>
    <row r="13" spans="1:11" ht="13.5" thickBot="1">
      <c r="A13" s="82">
        <v>7</v>
      </c>
      <c r="B13" s="21"/>
      <c r="C13" s="21"/>
      <c r="D13" s="21"/>
      <c r="E13" s="21"/>
      <c r="F13" s="40">
        <f t="shared" si="0"/>
        <v>0</v>
      </c>
      <c r="G13" s="22">
        <f t="shared" ref="G13:G24" si="2">$E$54</f>
        <v>0.3125</v>
      </c>
      <c r="H13" s="69">
        <f t="shared" si="1"/>
        <v>0</v>
      </c>
      <c r="I13" s="70"/>
    </row>
    <row r="14" spans="1:11" ht="13.5" thickBot="1">
      <c r="A14" s="82">
        <v>8</v>
      </c>
      <c r="B14" s="21"/>
      <c r="C14" s="21"/>
      <c r="D14" s="21"/>
      <c r="E14" s="21"/>
      <c r="F14" s="40">
        <f t="shared" si="0"/>
        <v>0</v>
      </c>
      <c r="G14" s="22">
        <f t="shared" si="2"/>
        <v>0.3125</v>
      </c>
      <c r="H14" s="69">
        <f t="shared" si="1"/>
        <v>0</v>
      </c>
      <c r="I14" s="70"/>
    </row>
    <row r="15" spans="1:11" ht="13.5" thickBot="1">
      <c r="A15" s="82">
        <v>9</v>
      </c>
      <c r="B15" s="21"/>
      <c r="C15" s="21"/>
      <c r="D15" s="21"/>
      <c r="E15" s="21"/>
      <c r="F15" s="40">
        <f t="shared" si="0"/>
        <v>0</v>
      </c>
      <c r="G15" s="22">
        <f t="shared" si="2"/>
        <v>0.3125</v>
      </c>
      <c r="H15" s="69">
        <f t="shared" si="1"/>
        <v>0</v>
      </c>
      <c r="I15" s="70"/>
    </row>
    <row r="16" spans="1:11" ht="13.5" thickBot="1">
      <c r="A16" s="82">
        <v>10</v>
      </c>
      <c r="B16" s="21"/>
      <c r="C16" s="21"/>
      <c r="D16" s="21"/>
      <c r="E16" s="21"/>
      <c r="F16" s="40">
        <f t="shared" si="0"/>
        <v>0</v>
      </c>
      <c r="G16" s="22">
        <f t="shared" si="2"/>
        <v>0.3125</v>
      </c>
      <c r="H16" s="69">
        <f t="shared" si="1"/>
        <v>0</v>
      </c>
      <c r="I16" s="70"/>
    </row>
    <row r="17" spans="1:10" ht="13.5" thickBot="1">
      <c r="A17" s="82">
        <v>11</v>
      </c>
      <c r="B17" s="21"/>
      <c r="C17" s="21"/>
      <c r="D17" s="21"/>
      <c r="E17" s="21"/>
      <c r="F17" s="40">
        <f t="shared" si="0"/>
        <v>0</v>
      </c>
      <c r="G17" s="22">
        <f t="shared" si="2"/>
        <v>0.3125</v>
      </c>
      <c r="H17" s="69">
        <f t="shared" si="1"/>
        <v>0</v>
      </c>
      <c r="I17" s="70"/>
    </row>
    <row r="18" spans="1:10" ht="13.5" thickBot="1">
      <c r="A18" s="159">
        <v>12</v>
      </c>
      <c r="B18" s="154"/>
      <c r="C18" s="154"/>
      <c r="D18" s="154"/>
      <c r="E18" s="154"/>
      <c r="F18" s="150">
        <f t="shared" si="0"/>
        <v>0</v>
      </c>
      <c r="G18" s="151"/>
      <c r="H18" s="158">
        <f t="shared" si="1"/>
        <v>0</v>
      </c>
      <c r="I18" s="70"/>
    </row>
    <row r="19" spans="1:10" ht="13.5" thickBot="1">
      <c r="A19" s="83">
        <v>13</v>
      </c>
      <c r="B19" s="160"/>
      <c r="C19" s="160"/>
      <c r="D19" s="160"/>
      <c r="E19" s="160"/>
      <c r="F19" s="76">
        <f t="shared" si="0"/>
        <v>0</v>
      </c>
      <c r="G19" s="79"/>
      <c r="H19" s="172">
        <f t="shared" si="1"/>
        <v>0</v>
      </c>
      <c r="I19" s="70"/>
    </row>
    <row r="20" spans="1:10" ht="13.5" thickBot="1">
      <c r="A20" s="82">
        <v>14</v>
      </c>
      <c r="B20" s="21"/>
      <c r="C20" s="21"/>
      <c r="D20" s="21"/>
      <c r="E20" s="21"/>
      <c r="F20" s="40">
        <f t="shared" si="0"/>
        <v>0</v>
      </c>
      <c r="G20" s="22">
        <f t="shared" si="2"/>
        <v>0.3125</v>
      </c>
      <c r="H20" s="69">
        <f t="shared" si="1"/>
        <v>0</v>
      </c>
      <c r="I20" s="70"/>
    </row>
    <row r="21" spans="1:10" ht="13.5" thickBot="1">
      <c r="A21" s="82">
        <v>15</v>
      </c>
      <c r="B21" s="21"/>
      <c r="C21" s="21"/>
      <c r="D21" s="21"/>
      <c r="E21" s="21"/>
      <c r="F21" s="40">
        <f t="shared" si="0"/>
        <v>0</v>
      </c>
      <c r="G21" s="22">
        <f t="shared" si="2"/>
        <v>0.3125</v>
      </c>
      <c r="H21" s="69">
        <f t="shared" si="1"/>
        <v>0</v>
      </c>
      <c r="I21" s="71"/>
      <c r="J21" s="62"/>
    </row>
    <row r="22" spans="1:10" ht="13.5" thickBot="1">
      <c r="A22" s="82">
        <v>16</v>
      </c>
      <c r="B22" s="21"/>
      <c r="C22" s="21"/>
      <c r="D22" s="21"/>
      <c r="E22" s="21"/>
      <c r="F22" s="40">
        <f t="shared" si="0"/>
        <v>0</v>
      </c>
      <c r="G22" s="22">
        <f t="shared" si="2"/>
        <v>0.3125</v>
      </c>
      <c r="H22" s="69">
        <f t="shared" si="1"/>
        <v>0</v>
      </c>
      <c r="I22" s="71"/>
      <c r="J22" s="6"/>
    </row>
    <row r="23" spans="1:10" ht="13.5" thickBot="1">
      <c r="A23" s="82">
        <v>17</v>
      </c>
      <c r="B23" s="21"/>
      <c r="C23" s="21"/>
      <c r="D23" s="21"/>
      <c r="E23" s="21"/>
      <c r="F23" s="40">
        <f t="shared" si="0"/>
        <v>0</v>
      </c>
      <c r="G23" s="22">
        <f t="shared" si="2"/>
        <v>0.3125</v>
      </c>
      <c r="H23" s="69">
        <f t="shared" si="1"/>
        <v>0</v>
      </c>
      <c r="I23" s="70"/>
    </row>
    <row r="24" spans="1:10" ht="13.5" thickBot="1">
      <c r="A24" s="82">
        <v>18</v>
      </c>
      <c r="B24" s="21"/>
      <c r="C24" s="21"/>
      <c r="D24" s="21"/>
      <c r="E24" s="21"/>
      <c r="F24" s="40">
        <f t="shared" si="0"/>
        <v>0</v>
      </c>
      <c r="G24" s="22">
        <f t="shared" si="2"/>
        <v>0.3125</v>
      </c>
      <c r="H24" s="69">
        <f t="shared" si="1"/>
        <v>0</v>
      </c>
      <c r="I24" s="70"/>
    </row>
    <row r="25" spans="1:10" ht="13.5" thickBot="1">
      <c r="A25" s="159">
        <v>19</v>
      </c>
      <c r="B25" s="154"/>
      <c r="C25" s="154"/>
      <c r="D25" s="154"/>
      <c r="E25" s="154"/>
      <c r="F25" s="150">
        <f t="shared" si="0"/>
        <v>0</v>
      </c>
      <c r="G25" s="151"/>
      <c r="H25" s="158">
        <f t="shared" si="1"/>
        <v>0</v>
      </c>
      <c r="I25" s="70"/>
    </row>
    <row r="26" spans="1:10" ht="13.5" thickBot="1">
      <c r="A26" s="83">
        <v>20</v>
      </c>
      <c r="B26" s="160"/>
      <c r="C26" s="160"/>
      <c r="D26" s="160"/>
      <c r="E26" s="160"/>
      <c r="F26" s="76">
        <f t="shared" si="0"/>
        <v>0</v>
      </c>
      <c r="G26" s="79"/>
      <c r="H26" s="172">
        <f t="shared" si="1"/>
        <v>0</v>
      </c>
      <c r="I26" s="70"/>
    </row>
    <row r="27" spans="1:10" ht="13.5" thickBot="1">
      <c r="A27" s="82">
        <v>21</v>
      </c>
      <c r="B27" s="21"/>
      <c r="C27" s="21"/>
      <c r="D27" s="21"/>
      <c r="E27" s="21"/>
      <c r="F27" s="40">
        <f t="shared" si="0"/>
        <v>0</v>
      </c>
      <c r="G27" s="22">
        <f t="shared" ref="G27:G36" si="3">$E$53</f>
        <v>0.34027777777777773</v>
      </c>
      <c r="H27" s="69">
        <f t="shared" si="1"/>
        <v>0</v>
      </c>
      <c r="I27" s="70" t="s">
        <v>46</v>
      </c>
    </row>
    <row r="28" spans="1:10" ht="13.5" thickBot="1">
      <c r="A28" s="82">
        <v>22</v>
      </c>
      <c r="B28" s="21"/>
      <c r="C28" s="21"/>
      <c r="D28" s="21"/>
      <c r="E28" s="21"/>
      <c r="F28" s="40">
        <f t="shared" si="0"/>
        <v>0</v>
      </c>
      <c r="G28" s="22">
        <f t="shared" si="3"/>
        <v>0.34027777777777773</v>
      </c>
      <c r="H28" s="69">
        <f t="shared" si="1"/>
        <v>0</v>
      </c>
      <c r="I28" s="71"/>
    </row>
    <row r="29" spans="1:10" ht="13.5" thickBot="1">
      <c r="A29" s="82">
        <v>23</v>
      </c>
      <c r="B29" s="21"/>
      <c r="C29" s="21"/>
      <c r="D29" s="21"/>
      <c r="E29" s="21"/>
      <c r="F29" s="40">
        <f t="shared" si="0"/>
        <v>0</v>
      </c>
      <c r="G29" s="22">
        <f t="shared" si="3"/>
        <v>0.34027777777777773</v>
      </c>
      <c r="H29" s="69">
        <f t="shared" si="1"/>
        <v>0</v>
      </c>
      <c r="I29" s="71"/>
    </row>
    <row r="30" spans="1:10" ht="13.5" thickBot="1">
      <c r="A30" s="82">
        <v>24</v>
      </c>
      <c r="B30" s="21"/>
      <c r="C30" s="21"/>
      <c r="D30" s="21"/>
      <c r="E30" s="21"/>
      <c r="F30" s="40">
        <f t="shared" si="0"/>
        <v>0</v>
      </c>
      <c r="G30" s="22">
        <f t="shared" si="3"/>
        <v>0.34027777777777773</v>
      </c>
      <c r="H30" s="69">
        <f t="shared" si="1"/>
        <v>0</v>
      </c>
      <c r="I30" s="71"/>
    </row>
    <row r="31" spans="1:10" ht="13.5" thickBot="1">
      <c r="A31" s="82">
        <v>25</v>
      </c>
      <c r="B31" s="21"/>
      <c r="C31" s="21"/>
      <c r="D31" s="21"/>
      <c r="E31" s="21"/>
      <c r="F31" s="40">
        <f t="shared" si="0"/>
        <v>0</v>
      </c>
      <c r="G31" s="22">
        <f t="shared" si="3"/>
        <v>0.34027777777777773</v>
      </c>
      <c r="H31" s="69">
        <f t="shared" si="1"/>
        <v>0</v>
      </c>
      <c r="I31" s="70"/>
    </row>
    <row r="32" spans="1:10" ht="13.5" thickBot="1">
      <c r="A32" s="159">
        <v>26</v>
      </c>
      <c r="B32" s="154"/>
      <c r="C32" s="154"/>
      <c r="D32" s="154"/>
      <c r="E32" s="154"/>
      <c r="F32" s="150">
        <f t="shared" si="0"/>
        <v>0</v>
      </c>
      <c r="G32" s="151"/>
      <c r="H32" s="158">
        <f t="shared" si="1"/>
        <v>0</v>
      </c>
      <c r="I32" s="70"/>
    </row>
    <row r="33" spans="1:9" ht="13.5" thickBot="1">
      <c r="A33" s="83">
        <v>27</v>
      </c>
      <c r="B33" s="160"/>
      <c r="C33" s="160"/>
      <c r="D33" s="160"/>
      <c r="E33" s="160"/>
      <c r="F33" s="76">
        <f t="shared" si="0"/>
        <v>0</v>
      </c>
      <c r="G33" s="79"/>
      <c r="H33" s="172">
        <f t="shared" si="1"/>
        <v>0</v>
      </c>
      <c r="I33" s="70"/>
    </row>
    <row r="34" spans="1:9" ht="13.5" thickBot="1">
      <c r="A34" s="82">
        <v>28</v>
      </c>
      <c r="B34" s="21"/>
      <c r="C34" s="21"/>
      <c r="D34" s="21"/>
      <c r="E34" s="21"/>
      <c r="F34" s="40">
        <f t="shared" si="0"/>
        <v>0</v>
      </c>
      <c r="G34" s="22">
        <f t="shared" si="3"/>
        <v>0.34027777777777773</v>
      </c>
      <c r="H34" s="69">
        <f t="shared" si="1"/>
        <v>0</v>
      </c>
      <c r="I34" s="70"/>
    </row>
    <row r="35" spans="1:9" ht="13.5" thickBot="1">
      <c r="A35" s="82">
        <v>29</v>
      </c>
      <c r="B35" s="21"/>
      <c r="C35" s="21"/>
      <c r="D35" s="21"/>
      <c r="E35" s="21"/>
      <c r="F35" s="40">
        <f t="shared" si="0"/>
        <v>0</v>
      </c>
      <c r="G35" s="22">
        <f t="shared" si="3"/>
        <v>0.34027777777777773</v>
      </c>
      <c r="H35" s="69">
        <f t="shared" si="1"/>
        <v>0</v>
      </c>
      <c r="I35" s="71"/>
    </row>
    <row r="36" spans="1:9" ht="13.5" thickBot="1">
      <c r="A36" s="82">
        <v>30</v>
      </c>
      <c r="B36" s="21"/>
      <c r="C36" s="21"/>
      <c r="D36" s="21"/>
      <c r="E36" s="21"/>
      <c r="F36" s="40">
        <f t="shared" si="0"/>
        <v>0</v>
      </c>
      <c r="G36" s="22">
        <f t="shared" si="3"/>
        <v>0.34027777777777773</v>
      </c>
      <c r="H36" s="69">
        <f t="shared" si="1"/>
        <v>0</v>
      </c>
      <c r="I36" s="72"/>
    </row>
    <row r="37" spans="1:9">
      <c r="A37" s="186"/>
      <c r="B37" s="155"/>
      <c r="C37" s="155"/>
      <c r="D37" s="155"/>
      <c r="E37" s="155"/>
      <c r="F37" s="66"/>
      <c r="G37" s="66"/>
      <c r="H37" s="187"/>
      <c r="I37" s="42"/>
    </row>
    <row r="38" spans="1:9">
      <c r="A38" s="14"/>
      <c r="B38" s="6"/>
      <c r="C38" s="6"/>
      <c r="D38" s="6"/>
      <c r="E38" s="6"/>
      <c r="F38" s="5"/>
      <c r="G38" s="6"/>
      <c r="H38" s="24"/>
    </row>
    <row r="39" spans="1:9">
      <c r="A39" s="14" t="s">
        <v>13</v>
      </c>
      <c r="B39" s="6"/>
      <c r="C39" s="6"/>
      <c r="D39" s="6"/>
      <c r="E39" s="26"/>
      <c r="F39" s="27"/>
      <c r="G39" s="26"/>
      <c r="H39" s="18">
        <f>SUM(H7:H36)</f>
        <v>0</v>
      </c>
    </row>
    <row r="40" spans="1:9">
      <c r="A40" s="14" t="s">
        <v>14</v>
      </c>
      <c r="B40" s="5"/>
      <c r="C40" s="6"/>
      <c r="D40" s="6"/>
      <c r="E40" s="5"/>
      <c r="F40" s="23"/>
      <c r="G40" s="6"/>
      <c r="H40" s="18">
        <f>(Aug!H43)</f>
        <v>0</v>
      </c>
    </row>
    <row r="41" spans="1:9">
      <c r="A41" s="14" t="s">
        <v>15</v>
      </c>
      <c r="B41" s="5"/>
      <c r="C41" s="6"/>
      <c r="D41" s="6"/>
      <c r="E41" s="31"/>
      <c r="F41" s="30"/>
      <c r="G41" s="25">
        <f>SUM(G7:G36)</f>
        <v>7.0972222222222214</v>
      </c>
      <c r="H41" s="28"/>
    </row>
    <row r="42" spans="1:9" ht="13.5" thickBot="1">
      <c r="A42" s="14" t="s">
        <v>16</v>
      </c>
      <c r="B42" s="5"/>
      <c r="C42" s="6"/>
      <c r="D42" s="6"/>
      <c r="E42" s="29"/>
      <c r="F42" s="25">
        <f>SUM(F7:F36)</f>
        <v>0</v>
      </c>
      <c r="G42" s="33"/>
      <c r="H42" s="24"/>
    </row>
    <row r="43" spans="1:9" ht="27" customHeight="1" thickBot="1">
      <c r="A43" s="17" t="s">
        <v>17</v>
      </c>
      <c r="B43" s="11"/>
      <c r="C43" s="11"/>
      <c r="D43" s="7"/>
      <c r="E43" s="12"/>
      <c r="F43" s="32" t="s">
        <v>18</v>
      </c>
      <c r="G43" s="13"/>
      <c r="H43" s="19">
        <f>SUM(H39+H40)</f>
        <v>0</v>
      </c>
    </row>
    <row r="44" spans="1:9" hidden="1">
      <c r="A44" t="s">
        <v>19</v>
      </c>
      <c r="E44" t="e">
        <f>(F7+F8+F9+F10+F11+F12+F13+F14+F15+F16+F17+F18+F19+F20+F21+F22+F23+F24+F25+F26+F27+F28+F29+F30+F31+F32+F33+F34+F35+F36+#REF!)*24</f>
        <v>#REF!</v>
      </c>
      <c r="G44" s="2"/>
    </row>
    <row r="45" spans="1:9" hidden="1">
      <c r="A45" t="s">
        <v>19</v>
      </c>
      <c r="E45" s="2" t="e">
        <f>INT(E44)</f>
        <v>#REF!</v>
      </c>
    </row>
    <row r="46" spans="1:9" hidden="1">
      <c r="A46" t="s">
        <v>19</v>
      </c>
      <c r="E46" s="2" t="e">
        <f>((E44-E45)*60)/100</f>
        <v>#REF!</v>
      </c>
    </row>
    <row r="47" spans="1:9">
      <c r="E47" s="2"/>
    </row>
    <row r="48" spans="1:9">
      <c r="A48" t="s">
        <v>20</v>
      </c>
      <c r="E48" s="1">
        <f>Jan!E48</f>
        <v>0.29166666666666669</v>
      </c>
    </row>
    <row r="49" spans="1:6">
      <c r="A49" t="s">
        <v>21</v>
      </c>
      <c r="E49" s="1">
        <f>Jan!E49</f>
        <v>0.75</v>
      </c>
    </row>
    <row r="50" spans="1:6">
      <c r="E50" s="46">
        <v>0</v>
      </c>
    </row>
    <row r="51" spans="1:6">
      <c r="A51" t="s">
        <v>22</v>
      </c>
      <c r="E51" s="1">
        <v>2.0833333333333332E-2</v>
      </c>
    </row>
    <row r="53" spans="1:6">
      <c r="A53" t="str">
        <f>Jan!A53</f>
        <v>Arbetstid 21/9 - 17/5   8:00-17:10</v>
      </c>
      <c r="E53" s="1">
        <f>Jan!E53</f>
        <v>0.34027777777777773</v>
      </c>
      <c r="F53" s="1" t="str">
        <f>Jan!F53</f>
        <v xml:space="preserve">  40 tim och 50 min/vecka</v>
      </c>
    </row>
    <row r="54" spans="1:6">
      <c r="A54" t="str">
        <f>Jan!A54</f>
        <v>Arbetstid 18/5 - 20/9   8:00-16:30</v>
      </c>
      <c r="E54" s="1">
        <f>Jan!E54</f>
        <v>0.3125</v>
      </c>
      <c r="F54" s="1" t="str">
        <f>Jan!F54</f>
        <v xml:space="preserve">  37 tim och 30 min/vecka</v>
      </c>
    </row>
    <row r="56" spans="1:6">
      <c r="A56" t="s">
        <v>48</v>
      </c>
    </row>
  </sheetData>
  <phoneticPr fontId="0" type="noConversion"/>
  <printOptions horizontalCentered="1" gridLines="1" gridLinesSet="0"/>
  <pageMargins left="0.39370078740157483" right="0.39370078740157483" top="0.39370078740157483" bottom="0.6692913385826772" header="0.43307086614173229" footer="0.43307086614173229"/>
  <pageSetup paperSize="9" orientation="portrait" r:id="rId1"/>
  <headerFooter alignWithMargins="0">
    <oddHeader>&amp;F</oddHeader>
    <oddFooter>Sida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12</vt:i4>
      </vt:variant>
    </vt:vector>
  </HeadingPairs>
  <TitlesOfParts>
    <vt:vector size="24" baseType="lpstr">
      <vt:lpstr>Jan</vt:lpstr>
      <vt:lpstr>Febr</vt:lpstr>
      <vt:lpstr>Mars</vt:lpstr>
      <vt:lpstr>April</vt:lpstr>
      <vt:lpstr>Maj</vt:lpstr>
      <vt:lpstr>Juni</vt:lpstr>
      <vt:lpstr>Juli</vt:lpstr>
      <vt:lpstr>Aug</vt:lpstr>
      <vt:lpstr>Sept</vt:lpstr>
      <vt:lpstr>Okt</vt:lpstr>
      <vt:lpstr>Nov</vt:lpstr>
      <vt:lpstr>Dec</vt:lpstr>
      <vt:lpstr>April!Utskriftsområde</vt:lpstr>
      <vt:lpstr>Aug!Utskriftsområde</vt:lpstr>
      <vt:lpstr>Dec!Utskriftsområde</vt:lpstr>
      <vt:lpstr>Febr!Utskriftsområde</vt:lpstr>
      <vt:lpstr>Jan!Utskriftsområde</vt:lpstr>
      <vt:lpstr>Juli!Utskriftsområde</vt:lpstr>
      <vt:lpstr>Juni!Utskriftsområde</vt:lpstr>
      <vt:lpstr>Maj!Utskriftsområde</vt:lpstr>
      <vt:lpstr>Mars!Utskriftsområde</vt:lpstr>
      <vt:lpstr>Nov!Utskriftsområde</vt:lpstr>
      <vt:lpstr>Okt!Utskriftsområde</vt:lpstr>
      <vt:lpstr>Sept!Utskriftsområde</vt:lpstr>
    </vt:vector>
  </TitlesOfParts>
  <Company>Uppsala universitet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Flextidsmall 2007</dc:title>
  <dc:subject>Flextid</dc:subject>
  <dc:creator>Eric Ålund</dc:creator>
  <cp:keywords>flextid,flex</cp:keywords>
  <cp:lastModifiedBy>katbou</cp:lastModifiedBy>
  <cp:lastPrinted>2009-03-11T11:41:47Z</cp:lastPrinted>
  <dcterms:created xsi:type="dcterms:W3CDTF">1999-01-07T11:04:18Z</dcterms:created>
  <dcterms:modified xsi:type="dcterms:W3CDTF">2015-01-05T10:42:17Z</dcterms:modified>
</cp:coreProperties>
</file>